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y Documents\Contingent Faculty\Report2014\"/>
    </mc:Choice>
  </mc:AlternateContent>
  <bookViews>
    <workbookView xWindow="-15" yWindow="-15" windowWidth="9615" windowHeight="12090"/>
  </bookViews>
  <sheets>
    <sheet name="Figure 1" sheetId="6" r:id="rId1"/>
    <sheet name="Figure 2" sheetId="8" r:id="rId2"/>
    <sheet name="Figure 3" sheetId="10" r:id="rId3"/>
    <sheet name="Figure 4" sheetId="12" r:id="rId4"/>
    <sheet name="Figure 5" sheetId="14" r:id="rId5"/>
    <sheet name="Figure 6" sheetId="18" r:id="rId6"/>
    <sheet name="Figure 7" sheetId="20" r:id="rId7"/>
    <sheet name="Figure 8" sheetId="22" r:id="rId8"/>
    <sheet name="Figure 9" sheetId="24" r:id="rId9"/>
    <sheet name="Figure 10" sheetId="26" r:id="rId10"/>
    <sheet name="Fig1-data" sheetId="4" r:id="rId11"/>
    <sheet name="Fig2-data" sheetId="7" r:id="rId12"/>
    <sheet name="Fig3-data" sheetId="9" r:id="rId13"/>
    <sheet name="Fig4-data" sheetId="11" r:id="rId14"/>
    <sheet name="Fig5-data" sheetId="13" r:id="rId15"/>
    <sheet name="Fig6-data" sheetId="17" r:id="rId16"/>
    <sheet name="Fig7-data" sheetId="19" r:id="rId17"/>
    <sheet name="Fig8-data" sheetId="21" r:id="rId18"/>
    <sheet name="Fig9-data" sheetId="23" r:id="rId19"/>
    <sheet name="Fig10-data" sheetId="25" r:id="rId20"/>
  </sheets>
  <calcPr calcId="152511"/>
</workbook>
</file>

<file path=xl/calcChain.xml><?xml version="1.0" encoding="utf-8"?>
<calcChain xmlns="http://schemas.openxmlformats.org/spreadsheetml/2006/main">
  <c r="E29" i="25" l="1"/>
  <c r="D29" i="25"/>
  <c r="C29" i="25"/>
  <c r="B29" i="25"/>
  <c r="E22" i="25"/>
  <c r="D22" i="25"/>
  <c r="C22" i="25"/>
  <c r="B22" i="25"/>
  <c r="C15" i="23"/>
  <c r="D15" i="23"/>
  <c r="E15" i="23"/>
  <c r="F15" i="23"/>
  <c r="B15" i="23"/>
  <c r="F29" i="23"/>
  <c r="E29" i="23"/>
  <c r="D29" i="23"/>
  <c r="C29" i="23"/>
  <c r="B29" i="23"/>
  <c r="G29" i="23" s="1"/>
  <c r="C10" i="23"/>
  <c r="D10" i="23"/>
  <c r="E10" i="23"/>
  <c r="F10" i="23"/>
  <c r="B10" i="23"/>
  <c r="G22" i="23"/>
  <c r="C22" i="23"/>
  <c r="D22" i="23"/>
  <c r="E22" i="23"/>
  <c r="F22" i="23"/>
  <c r="B22" i="23"/>
  <c r="M9" i="21"/>
  <c r="M8" i="21"/>
  <c r="M7" i="21"/>
  <c r="M6" i="21"/>
  <c r="F7" i="19"/>
  <c r="F8" i="19"/>
  <c r="F9" i="19"/>
  <c r="F10" i="19"/>
  <c r="F6" i="19"/>
  <c r="M11" i="19"/>
  <c r="M7" i="19"/>
  <c r="M8" i="19"/>
  <c r="M9" i="19"/>
  <c r="M10" i="19"/>
  <c r="M6" i="19"/>
  <c r="F29" i="25" l="1"/>
  <c r="C15" i="25" s="1"/>
  <c r="D15" i="25"/>
  <c r="F22" i="25"/>
  <c r="M10" i="21"/>
  <c r="B15" i="25" l="1"/>
  <c r="E15" i="25"/>
  <c r="E10" i="25"/>
  <c r="D10" i="25"/>
  <c r="B10" i="25"/>
  <c r="C10" i="25"/>
  <c r="F7" i="21"/>
  <c r="F9" i="21"/>
  <c r="F6" i="21"/>
  <c r="F8" i="21"/>
  <c r="L29" i="7" l="1"/>
  <c r="K29" i="7"/>
  <c r="J29" i="7"/>
  <c r="I29" i="7"/>
  <c r="H29" i="7"/>
  <c r="G29" i="7"/>
  <c r="F29" i="7"/>
  <c r="E29" i="7"/>
  <c r="D29" i="7"/>
  <c r="C29" i="7"/>
  <c r="B29" i="7"/>
  <c r="L28" i="7"/>
  <c r="K28" i="7"/>
  <c r="J28" i="7"/>
  <c r="I28" i="7"/>
  <c r="H28" i="7"/>
  <c r="G28" i="7"/>
  <c r="F28" i="7"/>
  <c r="E28" i="7"/>
  <c r="D28" i="7"/>
  <c r="C28" i="7"/>
  <c r="B28" i="7"/>
  <c r="L27" i="7"/>
  <c r="K27" i="7"/>
  <c r="J27" i="7"/>
  <c r="I27" i="7"/>
  <c r="H27" i="7"/>
  <c r="G27" i="7"/>
  <c r="F27" i="7"/>
  <c r="E27" i="7"/>
  <c r="D27" i="7"/>
  <c r="C27" i="7"/>
  <c r="B27" i="7"/>
  <c r="L26" i="7"/>
  <c r="K26" i="7"/>
  <c r="J26" i="7"/>
  <c r="I26" i="7"/>
  <c r="H26" i="7"/>
  <c r="G26" i="7"/>
  <c r="F26" i="7"/>
  <c r="E26" i="7"/>
  <c r="D26" i="7"/>
  <c r="C26" i="7"/>
  <c r="B26" i="7"/>
  <c r="V12" i="7"/>
  <c r="R12" i="7"/>
  <c r="P12" i="7"/>
  <c r="N12" i="7"/>
  <c r="L12" i="7"/>
  <c r="M12" i="7" s="1"/>
  <c r="J12" i="7"/>
  <c r="H12" i="7"/>
  <c r="F12" i="7"/>
  <c r="D12" i="7"/>
  <c r="E12" i="7" s="1"/>
  <c r="B12" i="7"/>
  <c r="V10" i="7"/>
  <c r="W6" i="7" s="1"/>
  <c r="R10" i="7"/>
  <c r="S9" i="7" s="1"/>
  <c r="P10" i="7"/>
  <c r="Q6" i="7" s="1"/>
  <c r="N10" i="7"/>
  <c r="O6" i="7" s="1"/>
  <c r="L10" i="7"/>
  <c r="M9" i="7" s="1"/>
  <c r="J10" i="7"/>
  <c r="K9" i="7" s="1"/>
  <c r="H10" i="7"/>
  <c r="I8" i="7" s="1"/>
  <c r="F10" i="7"/>
  <c r="G6" i="7" s="1"/>
  <c r="D10" i="7"/>
  <c r="B10" i="7"/>
  <c r="C9" i="7" s="1"/>
  <c r="W9" i="7"/>
  <c r="O9" i="7"/>
  <c r="E9" i="7"/>
  <c r="T8" i="7"/>
  <c r="T10" i="7" s="1"/>
  <c r="M8" i="7"/>
  <c r="G8" i="7"/>
  <c r="E8" i="7"/>
  <c r="E7" i="7"/>
  <c r="M6" i="7"/>
  <c r="K6" i="7"/>
  <c r="I6" i="7" l="1"/>
  <c r="I7" i="7"/>
  <c r="T12" i="7"/>
  <c r="U12" i="7" s="1"/>
  <c r="Q7" i="7"/>
  <c r="O8" i="7"/>
  <c r="G9" i="7"/>
  <c r="C6" i="7"/>
  <c r="S6" i="7"/>
  <c r="Q8" i="7"/>
  <c r="I9" i="7"/>
  <c r="I12" i="7"/>
  <c r="Q12" i="7"/>
  <c r="Q9" i="7"/>
  <c r="Q10" i="7" s="1"/>
  <c r="E6" i="7"/>
  <c r="E10" i="7" s="1"/>
  <c r="M7" i="7"/>
  <c r="M10" i="7" s="1"/>
  <c r="U6" i="7"/>
  <c r="U8" i="7"/>
  <c r="U7" i="7"/>
  <c r="U9" i="7"/>
  <c r="C7" i="7"/>
  <c r="K7" i="7"/>
  <c r="S7" i="7"/>
  <c r="C12" i="7"/>
  <c r="G12" i="7"/>
  <c r="K12" i="7"/>
  <c r="O12" i="7"/>
  <c r="S12" i="7"/>
  <c r="W12" i="7"/>
  <c r="G7" i="7"/>
  <c r="O7" i="7"/>
  <c r="W7" i="7"/>
  <c r="W8" i="7"/>
  <c r="C8" i="7"/>
  <c r="K8" i="7"/>
  <c r="S8" i="7"/>
  <c r="I10" i="7" l="1"/>
  <c r="G10" i="7"/>
  <c r="W10" i="7"/>
  <c r="O10" i="7"/>
  <c r="S10" i="7"/>
  <c r="K10" i="7"/>
  <c r="C10" i="7"/>
  <c r="U10" i="7"/>
  <c r="L28" i="4" l="1"/>
  <c r="L29" i="4"/>
  <c r="L30" i="4"/>
  <c r="L31" i="4"/>
  <c r="L32" i="4"/>
  <c r="F28" i="4"/>
  <c r="G28" i="4"/>
  <c r="F29" i="4"/>
  <c r="G29" i="4"/>
  <c r="F30" i="4"/>
  <c r="G30" i="4"/>
  <c r="F31" i="4"/>
  <c r="G31" i="4"/>
  <c r="F32" i="4"/>
  <c r="G32" i="4"/>
  <c r="T8" i="4"/>
  <c r="T13" i="4" s="1"/>
  <c r="L13" i="4"/>
  <c r="J13" i="4"/>
  <c r="L11" i="4"/>
  <c r="M9" i="4" s="1"/>
  <c r="J11" i="4"/>
  <c r="K10" i="4" s="1"/>
  <c r="M10" i="4" l="1"/>
  <c r="T11" i="4"/>
  <c r="M6" i="4"/>
  <c r="K7" i="4"/>
  <c r="K8" i="4"/>
  <c r="M7" i="4"/>
  <c r="K13" i="4"/>
  <c r="K9" i="4"/>
  <c r="M8" i="4"/>
  <c r="M13" i="4"/>
  <c r="K6" i="4"/>
  <c r="U9" i="4" l="1"/>
  <c r="U7" i="4"/>
  <c r="U10" i="4"/>
  <c r="U6" i="4"/>
  <c r="U13" i="4"/>
  <c r="U8" i="4"/>
  <c r="M11" i="4"/>
  <c r="K11" i="4"/>
  <c r="U11" i="4" l="1"/>
  <c r="C29" i="4" l="1"/>
  <c r="C30" i="4"/>
  <c r="C31" i="4"/>
  <c r="C32" i="4"/>
  <c r="C28" i="4"/>
  <c r="D13" i="4"/>
  <c r="D11" i="4"/>
  <c r="E10" i="4" s="1"/>
  <c r="E7" i="4" l="1"/>
  <c r="E9" i="4"/>
  <c r="E13" i="4"/>
  <c r="E6" i="4"/>
  <c r="E8" i="4"/>
  <c r="E11" i="4" l="1"/>
  <c r="D28" i="4"/>
  <c r="E28" i="4"/>
  <c r="H28" i="4"/>
  <c r="I28" i="4"/>
  <c r="J28" i="4"/>
  <c r="K28" i="4"/>
  <c r="D29" i="4"/>
  <c r="E29" i="4"/>
  <c r="H29" i="4"/>
  <c r="I29" i="4"/>
  <c r="J29" i="4"/>
  <c r="K29" i="4"/>
  <c r="D30" i="4"/>
  <c r="E30" i="4"/>
  <c r="H30" i="4"/>
  <c r="I30" i="4"/>
  <c r="J30" i="4"/>
  <c r="K30" i="4"/>
  <c r="D31" i="4"/>
  <c r="E31" i="4"/>
  <c r="H31" i="4"/>
  <c r="I31" i="4"/>
  <c r="J31" i="4"/>
  <c r="K31" i="4"/>
  <c r="D32" i="4"/>
  <c r="E32" i="4"/>
  <c r="H32" i="4"/>
  <c r="I32" i="4"/>
  <c r="J32" i="4"/>
  <c r="K32" i="4"/>
  <c r="B29" i="4"/>
  <c r="B30" i="4"/>
  <c r="B31" i="4"/>
  <c r="B32" i="4"/>
  <c r="B28" i="4"/>
  <c r="R13" i="4"/>
  <c r="P13" i="4"/>
  <c r="N13" i="4"/>
  <c r="H13" i="4"/>
  <c r="F13" i="4"/>
  <c r="B13" i="4"/>
  <c r="R11" i="4"/>
  <c r="S9" i="4" s="1"/>
  <c r="P11" i="4"/>
  <c r="Q10" i="4" s="1"/>
  <c r="N11" i="4"/>
  <c r="O9" i="4" s="1"/>
  <c r="H11" i="4"/>
  <c r="I10" i="4" s="1"/>
  <c r="F11" i="4"/>
  <c r="G9" i="4" s="1"/>
  <c r="B11" i="4"/>
  <c r="C10" i="4" s="1"/>
  <c r="V13" i="4"/>
  <c r="O8" i="4"/>
  <c r="O7" i="4"/>
  <c r="I7" i="4"/>
  <c r="O6" i="4"/>
  <c r="I6" i="4"/>
  <c r="C8" i="4" l="1"/>
  <c r="C7" i="4"/>
  <c r="C9" i="4"/>
  <c r="I8" i="4"/>
  <c r="C6" i="4"/>
  <c r="Q9" i="4"/>
  <c r="Q8" i="4"/>
  <c r="S10" i="4"/>
  <c r="Q6" i="4"/>
  <c r="Q7" i="4"/>
  <c r="I9" i="4"/>
  <c r="I11" i="4" s="1"/>
  <c r="G10" i="4"/>
  <c r="G6" i="4"/>
  <c r="S6" i="4"/>
  <c r="G7" i="4"/>
  <c r="S7" i="4"/>
  <c r="G8" i="4"/>
  <c r="S8" i="4"/>
  <c r="O10" i="4"/>
  <c r="O11" i="4" s="1"/>
  <c r="C13" i="4"/>
  <c r="I13" i="4"/>
  <c r="Q13" i="4"/>
  <c r="G13" i="4"/>
  <c r="O13" i="4"/>
  <c r="S13" i="4"/>
  <c r="V11" i="4"/>
  <c r="C11" i="4" l="1"/>
  <c r="Q11" i="4"/>
  <c r="S11" i="4"/>
  <c r="G11" i="4"/>
  <c r="W9" i="4"/>
  <c r="W6" i="4"/>
  <c r="W10" i="4"/>
  <c r="W7" i="4"/>
  <c r="W13" i="4"/>
  <c r="W8" i="4"/>
  <c r="W11" i="4" l="1"/>
</calcChain>
</file>

<file path=xl/sharedStrings.xml><?xml version="1.0" encoding="utf-8"?>
<sst xmlns="http://schemas.openxmlformats.org/spreadsheetml/2006/main" count="165" uniqueCount="76">
  <si>
    <t>Notes:</t>
  </si>
  <si>
    <t>FT Tenured Faculty</t>
  </si>
  <si>
    <t>FT Tenure Track Faculty</t>
  </si>
  <si>
    <t>FT Non-Track Faculty</t>
  </si>
  <si>
    <t>Part-time Faculty</t>
  </si>
  <si>
    <t>Grad Student Employees</t>
  </si>
  <si>
    <t>Contingent
Instructional Staff</t>
  </si>
  <si>
    <t>Source:</t>
  </si>
  <si>
    <t>US Department of Education, IPEDS Fall Staff Survey</t>
  </si>
  <si>
    <t>Convert to Proportion</t>
  </si>
  <si>
    <t>Chart Data</t>
  </si>
  <si>
    <t>Full-Time Tenured Faculty</t>
  </si>
  <si>
    <t>Full-Time Tenure-Track Faculty</t>
  </si>
  <si>
    <t>Full-Time Non-Tenure-Track Faculty</t>
  </si>
  <si>
    <t>Part-Time Faculty</t>
  </si>
  <si>
    <t>Graduate Student Employees</t>
  </si>
  <si>
    <t>All institutions, national totals</t>
  </si>
  <si>
    <t>Trends in Instructional Staff Employment Status, 1975-2011</t>
  </si>
  <si>
    <t>Figures for 2011 are estimated. Figures from 2005 have been corrected from those published in 2012. Figures are for degree-granting institutions only, but the precise category of institutions included has changed over time. Graduate student employee figure for 1975 is from 1976. Percentages may not add to 100 due to rounding.</t>
  </si>
  <si>
    <t>Compiled by AAUP Research Office, Washington, DC; John W. Curtis, Director of Research and Public Policy (3/20/13)</t>
  </si>
  <si>
    <t>1975/76</t>
  </si>
  <si>
    <t>Contingent Faculty</t>
  </si>
  <si>
    <t>Full-Time Tenured Faculty</t>
    <phoneticPr fontId="0" type="noConversion"/>
  </si>
  <si>
    <t>Full-Time Tenure-Track Faculty</t>
    <phoneticPr fontId="0" type="noConversion"/>
  </si>
  <si>
    <t>Full-Time Non-Tenure-Track Faculty</t>
    <phoneticPr fontId="0" type="noConversion"/>
  </si>
  <si>
    <t>Part-Time Faculty</t>
    <phoneticPr fontId="0" type="noConversion"/>
  </si>
  <si>
    <t>Graduate Student Employees</t>
    <phoneticPr fontId="0" type="noConversion"/>
  </si>
  <si>
    <t>Instructional Staff Employment Status, by Institutional Category, Fall 2011</t>
  </si>
  <si>
    <t>Figure 3</t>
  </si>
  <si>
    <t>Doctoral and Research</t>
  </si>
  <si>
    <t>Master's</t>
  </si>
  <si>
    <t>Private Baccalaureate</t>
  </si>
  <si>
    <t>Public Associate's</t>
  </si>
  <si>
    <t>Complete data in table 5</t>
  </si>
  <si>
    <t>For-Profit</t>
  </si>
  <si>
    <t>Specialized</t>
  </si>
  <si>
    <t>Other</t>
  </si>
  <si>
    <t>Faculty Employment Status, by Institutional Category, Fall 2011</t>
  </si>
  <si>
    <t>Complete data in table 7</t>
  </si>
  <si>
    <t>Figure 4</t>
  </si>
  <si>
    <t>Instructional Staff Employment Status, by Gender, Fall 2011</t>
  </si>
  <si>
    <t>Figure 5</t>
  </si>
  <si>
    <t>Complete data in table 9</t>
  </si>
  <si>
    <t>Full-Time Tenured Faculty</t>
    <phoneticPr fontId="0" type="noConversion"/>
  </si>
  <si>
    <t>Full-Time Tenure-Track Faculty</t>
    <phoneticPr fontId="0" type="noConversion"/>
  </si>
  <si>
    <t>Full-Time Non-Tenure-Track Faculty</t>
    <phoneticPr fontId="0" type="noConversion"/>
  </si>
  <si>
    <t>Part-Time Faculty</t>
    <phoneticPr fontId="0" type="noConversion"/>
  </si>
  <si>
    <t>Graduate Student Employees</t>
    <phoneticPr fontId="0" type="noConversion"/>
  </si>
  <si>
    <t>Women</t>
  </si>
  <si>
    <t>Men</t>
  </si>
  <si>
    <t>Figure 6</t>
  </si>
  <si>
    <t>Faculty Employment Status, by Gender, Fall 2011</t>
  </si>
  <si>
    <t>Complete data in table 12</t>
  </si>
  <si>
    <t>Figure 7</t>
  </si>
  <si>
    <t>Instructional Staff Employment Status, by Race or Ethnicity, Fall 2011</t>
  </si>
  <si>
    <t>Complete data in table 15</t>
  </si>
  <si>
    <t>Asian</t>
  </si>
  <si>
    <t>Black or African American</t>
  </si>
  <si>
    <t>Hispanic or Latino</t>
  </si>
  <si>
    <t>White</t>
  </si>
  <si>
    <t>Figure 8</t>
  </si>
  <si>
    <t>Complete data in table 18</t>
  </si>
  <si>
    <t>Figure 9</t>
  </si>
  <si>
    <t>Instructional Staff Employment Status, by Gender and Race or Ethnicity, Fall 2011</t>
  </si>
  <si>
    <t>Complete data in table 21</t>
  </si>
  <si>
    <t>Women Other</t>
  </si>
  <si>
    <t>Men Other</t>
  </si>
  <si>
    <t>FT Tenured</t>
  </si>
  <si>
    <t>FT Non-Track</t>
  </si>
  <si>
    <t>PT Faculty</t>
  </si>
  <si>
    <t>Graduate Employees</t>
  </si>
  <si>
    <t>Black/African American</t>
  </si>
  <si>
    <t>FT Tenure-Track</t>
  </si>
  <si>
    <t>Figure 10</t>
  </si>
  <si>
    <t>Faculty Employment Status, by Gender and Race or Ethnicity, Fall 2011</t>
  </si>
  <si>
    <t>Complete data in table 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</si>
</sst>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 x14ac:knownFonts="1">
    <font>
      <sz val="11"/>
      <color theme="1"/>
      <name val="Calibri"/>
      <family val="2"/>
      <scheme val="minor"/>
    </font>
    <font>
      <b/>
      <sz val="11"/>
      <color theme="1"/>
      <name val="Calibri"/>
      <family val="2"/>
      <scheme val="minor"/>
    </font>
    <font>
      <sz val="12"/>
      <name val="Times New Roman"/>
      <family val="1"/>
    </font>
    <font>
      <sz val="10"/>
      <name val="Arial"/>
      <family val="2"/>
    </font>
    <font>
      <b/>
      <sz val="11"/>
      <color indexed="8"/>
      <name val="Calibri"/>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0" fontId="2" fillId="0" borderId="0"/>
    <xf numFmtId="0" fontId="3" fillId="0" borderId="0"/>
  </cellStyleXfs>
  <cellXfs count="31">
    <xf numFmtId="0" fontId="0" fillId="0" borderId="0" xfId="0"/>
    <xf numFmtId="0" fontId="1" fillId="0" borderId="0" xfId="0" applyFont="1"/>
    <xf numFmtId="0" fontId="1" fillId="0" borderId="0" xfId="0" applyFont="1" applyAlignment="1">
      <alignment horizontal="center"/>
    </xf>
    <xf numFmtId="3" fontId="0" fillId="0" borderId="0" xfId="0" applyNumberFormat="1"/>
    <xf numFmtId="165" fontId="0" fillId="0" borderId="0" xfId="0" applyNumberFormat="1"/>
    <xf numFmtId="3" fontId="0" fillId="0" borderId="1" xfId="0" applyNumberFormat="1" applyBorder="1"/>
    <xf numFmtId="165" fontId="0" fillId="0" borderId="1" xfId="0" applyNumberFormat="1" applyBorder="1"/>
    <xf numFmtId="3" fontId="0" fillId="0" borderId="0" xfId="0" applyNumberFormat="1" applyBorder="1"/>
    <xf numFmtId="0" fontId="1" fillId="0" borderId="0" xfId="0" applyFont="1" applyAlignment="1">
      <alignment wrapText="1"/>
    </xf>
    <xf numFmtId="0" fontId="1" fillId="0" borderId="0" xfId="0" applyFont="1" applyAlignment="1">
      <alignment horizontal="right" vertical="top"/>
    </xf>
    <xf numFmtId="0" fontId="1" fillId="0" borderId="0" xfId="0" applyFont="1" applyAlignment="1">
      <alignment horizontal="right"/>
    </xf>
    <xf numFmtId="164" fontId="0" fillId="0" borderId="0" xfId="0" applyNumberFormat="1"/>
    <xf numFmtId="0" fontId="1" fillId="0" borderId="0" xfId="0" applyFont="1" applyAlignment="1">
      <alignment horizontal="center"/>
    </xf>
    <xf numFmtId="0" fontId="1" fillId="0" borderId="0" xfId="0" applyFont="1" applyAlignment="1">
      <alignment horizontal="center"/>
    </xf>
    <xf numFmtId="3" fontId="0" fillId="0" borderId="2" xfId="0" applyNumberFormat="1" applyBorder="1"/>
    <xf numFmtId="165" fontId="0" fillId="0" borderId="2" xfId="0" applyNumberFormat="1" applyBorder="1"/>
    <xf numFmtId="0" fontId="1" fillId="0" borderId="0" xfId="0" applyFont="1" applyAlignment="1">
      <alignment horizontal="center"/>
    </xf>
    <xf numFmtId="0" fontId="4" fillId="0" borderId="0" xfId="0" applyFont="1"/>
    <xf numFmtId="0" fontId="0" fillId="0" borderId="0" xfId="0" applyAlignment="1">
      <alignment horizontal="center" wrapText="1"/>
    </xf>
    <xf numFmtId="0" fontId="0" fillId="0" borderId="0" xfId="0" applyAlignment="1">
      <alignment horizontal="center"/>
    </xf>
    <xf numFmtId="3" fontId="0" fillId="0" borderId="4" xfId="0" applyNumberFormat="1" applyBorder="1"/>
    <xf numFmtId="3" fontId="0" fillId="0" borderId="3" xfId="0" applyNumberFormat="1" applyBorder="1"/>
    <xf numFmtId="164" fontId="0" fillId="0" borderId="0" xfId="0" applyNumberFormat="1" applyAlignment="1">
      <alignment horizontal="right" indent="1"/>
    </xf>
    <xf numFmtId="0" fontId="0" fillId="0" borderId="0" xfId="0" applyAlignment="1">
      <alignment horizontal="left" wrapText="1"/>
    </xf>
    <xf numFmtId="0" fontId="0" fillId="0" borderId="0" xfId="0" applyAlignment="1">
      <alignment horizontal="left"/>
    </xf>
    <xf numFmtId="0" fontId="0" fillId="0" borderId="2" xfId="0" applyBorder="1"/>
    <xf numFmtId="164" fontId="0" fillId="0" borderId="0" xfId="0" applyNumberFormat="1" applyAlignment="1">
      <alignment horizontal="right"/>
    </xf>
    <xf numFmtId="0" fontId="0" fillId="0" borderId="2" xfId="0" applyBorder="1" applyAlignment="1">
      <alignment horizontal="left" wrapText="1"/>
    </xf>
    <xf numFmtId="164" fontId="0" fillId="0" borderId="2" xfId="0" applyNumberFormat="1" applyBorder="1"/>
    <xf numFmtId="0" fontId="0" fillId="0" borderId="0" xfId="0" applyAlignment="1">
      <alignment wrapText="1"/>
    </xf>
    <xf numFmtId="0" fontId="1" fillId="0" borderId="0" xfId="0" applyFont="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worksheet" Target="worksheets/sheet3.xml"/><Relationship Id="rId18" Type="http://schemas.openxmlformats.org/officeDocument/2006/relationships/worksheet" Target="worksheets/sheet8.xml"/><Relationship Id="rId3" Type="http://schemas.openxmlformats.org/officeDocument/2006/relationships/chartsheet" Target="chartsheets/sheet3.xml"/><Relationship Id="rId21" Type="http://schemas.openxmlformats.org/officeDocument/2006/relationships/theme" Target="theme/theme1.xml"/><Relationship Id="rId7" Type="http://schemas.openxmlformats.org/officeDocument/2006/relationships/chartsheet" Target="chartsheets/sheet7.xml"/><Relationship Id="rId12" Type="http://schemas.openxmlformats.org/officeDocument/2006/relationships/worksheet" Target="worksheets/sheet2.xml"/><Relationship Id="rId17" Type="http://schemas.openxmlformats.org/officeDocument/2006/relationships/worksheet" Target="worksheets/sheet7.xml"/><Relationship Id="rId2" Type="http://schemas.openxmlformats.org/officeDocument/2006/relationships/chartsheet" Target="chartsheets/sheet2.xml"/><Relationship Id="rId16" Type="http://schemas.openxmlformats.org/officeDocument/2006/relationships/worksheet" Target="worksheets/sheet6.xml"/><Relationship Id="rId20" Type="http://schemas.openxmlformats.org/officeDocument/2006/relationships/worksheet" Target="worksheets/sheet10.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1.xml"/><Relationship Id="rId24" Type="http://schemas.openxmlformats.org/officeDocument/2006/relationships/calcChain" Target="calcChain.xml"/><Relationship Id="rId5" Type="http://schemas.openxmlformats.org/officeDocument/2006/relationships/chartsheet" Target="chartsheets/sheet5.xml"/><Relationship Id="rId15" Type="http://schemas.openxmlformats.org/officeDocument/2006/relationships/worksheet" Target="worksheets/sheet5.xml"/><Relationship Id="rId23" Type="http://schemas.openxmlformats.org/officeDocument/2006/relationships/sharedStrings" Target="sharedStrings.xml"/><Relationship Id="rId10" Type="http://schemas.openxmlformats.org/officeDocument/2006/relationships/chartsheet" Target="chartsheets/sheet10.xml"/><Relationship Id="rId19" Type="http://schemas.openxmlformats.org/officeDocument/2006/relationships/worksheet" Target="worksheets/sheet9.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worksheet" Target="worksheets/sheet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1</a:t>
            </a:r>
            <a:r>
              <a:rPr lang="en-US" sz="1600"/>
              <a:t/>
            </a:r>
            <a:br>
              <a:rPr lang="en-US" sz="1600"/>
            </a:br>
            <a:r>
              <a:rPr lang="en-US" sz="1600"/>
              <a:t>Trends in Instructional Staff Employment Status, 1975 and 1976 to 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16234565514E-2"/>
          <c:y val="0.10153230437422743"/>
          <c:w val="0.91486520713728137"/>
          <c:h val="0.74686527913253908"/>
        </c:manualLayout>
      </c:layout>
      <c:barChart>
        <c:barDir val="col"/>
        <c:grouping val="clustered"/>
        <c:varyColors val="0"/>
        <c:ser>
          <c:idx val="0"/>
          <c:order val="0"/>
          <c:tx>
            <c:strRef>
              <c:f>'Fig1-data'!$B$27</c:f>
              <c:strCache>
                <c:ptCount val="1"/>
                <c:pt idx="0">
                  <c:v>1975/76</c:v>
                </c:pt>
              </c:strCache>
            </c:strRef>
          </c:tx>
          <c:invertIfNegative val="0"/>
          <c:dLbls>
            <c:dLbl>
              <c:idx val="0"/>
              <c:layout>
                <c:manualLayout>
                  <c:x val="0"/>
                  <c:y val="-1.68935988883742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3239439218877739E-3"/>
                  <c:y val="-1.870441994279982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3239439218877739E-3"/>
                  <c:y val="-9.352209971399910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'Fig1-data'!$A$28:$A$32</c:f>
              <c:strCache>
                <c:ptCount val="5"/>
                <c:pt idx="0">
                  <c:v>Full-Time Tenured Faculty</c:v>
                </c:pt>
                <c:pt idx="1">
                  <c:v>Full-Time Tenure-Track Faculty</c:v>
                </c:pt>
                <c:pt idx="2">
                  <c:v>Full-Time Non-Tenure-Track Faculty</c:v>
                </c:pt>
                <c:pt idx="3">
                  <c:v>Part-Time Faculty</c:v>
                </c:pt>
                <c:pt idx="4">
                  <c:v>Graduate Student Employees</c:v>
                </c:pt>
              </c:strCache>
            </c:strRef>
          </c:cat>
          <c:val>
            <c:numRef>
              <c:f>'Fig1-data'!$B$28:$B$32</c:f>
              <c:numCache>
                <c:formatCode>0.0</c:formatCode>
                <c:ptCount val="5"/>
                <c:pt idx="0">
                  <c:v>28.599999999999998</c:v>
                </c:pt>
                <c:pt idx="1">
                  <c:v>15.9</c:v>
                </c:pt>
                <c:pt idx="2">
                  <c:v>10.199999999999999</c:v>
                </c:pt>
                <c:pt idx="3">
                  <c:v>25.1</c:v>
                </c:pt>
                <c:pt idx="4">
                  <c:v>20.200000000000003</c:v>
                </c:pt>
              </c:numCache>
            </c:numRef>
          </c:val>
        </c:ser>
        <c:ser>
          <c:idx val="1"/>
          <c:order val="1"/>
          <c:tx>
            <c:strRef>
              <c:f>'Fig1-data'!$C$27</c:f>
              <c:strCache>
                <c:ptCount val="1"/>
                <c:pt idx="0">
                  <c:v>1989</c:v>
                </c:pt>
              </c:strCache>
            </c:strRef>
          </c:tx>
          <c:invertIfNegative val="0"/>
          <c:cat>
            <c:strRef>
              <c:f>'Fig1-data'!$A$28:$A$32</c:f>
              <c:strCache>
                <c:ptCount val="5"/>
                <c:pt idx="0">
                  <c:v>Full-Time Tenured Faculty</c:v>
                </c:pt>
                <c:pt idx="1">
                  <c:v>Full-Time Tenure-Track Faculty</c:v>
                </c:pt>
                <c:pt idx="2">
                  <c:v>Full-Time Non-Tenure-Track Faculty</c:v>
                </c:pt>
                <c:pt idx="3">
                  <c:v>Part-Time Faculty</c:v>
                </c:pt>
                <c:pt idx="4">
                  <c:v>Graduate Student Employees</c:v>
                </c:pt>
              </c:strCache>
            </c:strRef>
          </c:cat>
          <c:val>
            <c:numRef>
              <c:f>'Fig1-data'!$C$28:$C$32</c:f>
              <c:numCache>
                <c:formatCode>0.0</c:formatCode>
                <c:ptCount val="5"/>
                <c:pt idx="0">
                  <c:v>27.6</c:v>
                </c:pt>
                <c:pt idx="1">
                  <c:v>11.4</c:v>
                </c:pt>
                <c:pt idx="2">
                  <c:v>14.099999999999998</c:v>
                </c:pt>
                <c:pt idx="3">
                  <c:v>30.4</c:v>
                </c:pt>
                <c:pt idx="4">
                  <c:v>16.5</c:v>
                </c:pt>
              </c:numCache>
            </c:numRef>
          </c:val>
        </c:ser>
        <c:ser>
          <c:idx val="2"/>
          <c:order val="2"/>
          <c:tx>
            <c:strRef>
              <c:f>'Fig1-data'!$D$27</c:f>
              <c:strCache>
                <c:ptCount val="1"/>
                <c:pt idx="0">
                  <c:v>1993</c:v>
                </c:pt>
              </c:strCache>
            </c:strRef>
          </c:tx>
          <c:invertIfNegative val="0"/>
          <c:cat>
            <c:strRef>
              <c:f>'Fig1-data'!$A$28:$A$32</c:f>
              <c:strCache>
                <c:ptCount val="5"/>
                <c:pt idx="0">
                  <c:v>Full-Time Tenured Faculty</c:v>
                </c:pt>
                <c:pt idx="1">
                  <c:v>Full-Time Tenure-Track Faculty</c:v>
                </c:pt>
                <c:pt idx="2">
                  <c:v>Full-Time Non-Tenure-Track Faculty</c:v>
                </c:pt>
                <c:pt idx="3">
                  <c:v>Part-Time Faculty</c:v>
                </c:pt>
                <c:pt idx="4">
                  <c:v>Graduate Student Employees</c:v>
                </c:pt>
              </c:strCache>
            </c:strRef>
          </c:cat>
          <c:val>
            <c:numRef>
              <c:f>'Fig1-data'!$D$28:$D$32</c:f>
              <c:numCache>
                <c:formatCode>0.0</c:formatCode>
                <c:ptCount val="5"/>
                <c:pt idx="0">
                  <c:v>25</c:v>
                </c:pt>
                <c:pt idx="1">
                  <c:v>10.199999999999999</c:v>
                </c:pt>
                <c:pt idx="2">
                  <c:v>13.600000000000001</c:v>
                </c:pt>
                <c:pt idx="3">
                  <c:v>33.1</c:v>
                </c:pt>
                <c:pt idx="4">
                  <c:v>18.099999999999998</c:v>
                </c:pt>
              </c:numCache>
            </c:numRef>
          </c:val>
        </c:ser>
        <c:ser>
          <c:idx val="3"/>
          <c:order val="3"/>
          <c:tx>
            <c:strRef>
              <c:f>'Fig1-data'!$E$27</c:f>
              <c:strCache>
                <c:ptCount val="1"/>
                <c:pt idx="0">
                  <c:v>1995</c:v>
                </c:pt>
              </c:strCache>
            </c:strRef>
          </c:tx>
          <c:invertIfNegative val="0"/>
          <c:cat>
            <c:strRef>
              <c:f>'Fig1-data'!$A$28:$A$32</c:f>
              <c:strCache>
                <c:ptCount val="5"/>
                <c:pt idx="0">
                  <c:v>Full-Time Tenured Faculty</c:v>
                </c:pt>
                <c:pt idx="1">
                  <c:v>Full-Time Tenure-Track Faculty</c:v>
                </c:pt>
                <c:pt idx="2">
                  <c:v>Full-Time Non-Tenure-Track Faculty</c:v>
                </c:pt>
                <c:pt idx="3">
                  <c:v>Part-Time Faculty</c:v>
                </c:pt>
                <c:pt idx="4">
                  <c:v>Graduate Student Employees</c:v>
                </c:pt>
              </c:strCache>
            </c:strRef>
          </c:cat>
          <c:val>
            <c:numRef>
              <c:f>'Fig1-data'!$E$28:$E$32</c:f>
              <c:numCache>
                <c:formatCode>0.0</c:formatCode>
                <c:ptCount val="5"/>
                <c:pt idx="0">
                  <c:v>24.8</c:v>
                </c:pt>
                <c:pt idx="1">
                  <c:v>9.6</c:v>
                </c:pt>
                <c:pt idx="2">
                  <c:v>13.600000000000001</c:v>
                </c:pt>
                <c:pt idx="3">
                  <c:v>33.200000000000003</c:v>
                </c:pt>
                <c:pt idx="4">
                  <c:v>18.8</c:v>
                </c:pt>
              </c:numCache>
            </c:numRef>
          </c:val>
        </c:ser>
        <c:ser>
          <c:idx val="7"/>
          <c:order val="4"/>
          <c:tx>
            <c:strRef>
              <c:f>'Fig1-data'!$F$27</c:f>
              <c:strCache>
                <c:ptCount val="1"/>
                <c:pt idx="0">
                  <c:v>1999</c:v>
                </c:pt>
              </c:strCache>
            </c:strRef>
          </c:tx>
          <c:invertIfNegative val="0"/>
          <c:val>
            <c:numRef>
              <c:f>'Fig1-data'!$F$28:$F$32</c:f>
              <c:numCache>
                <c:formatCode>0.0</c:formatCode>
                <c:ptCount val="5"/>
                <c:pt idx="0">
                  <c:v>21.8</c:v>
                </c:pt>
                <c:pt idx="1">
                  <c:v>8.9</c:v>
                </c:pt>
                <c:pt idx="2">
                  <c:v>15.2</c:v>
                </c:pt>
                <c:pt idx="3">
                  <c:v>35.5</c:v>
                </c:pt>
                <c:pt idx="4">
                  <c:v>18.7</c:v>
                </c:pt>
              </c:numCache>
            </c:numRef>
          </c:val>
        </c:ser>
        <c:ser>
          <c:idx val="9"/>
          <c:order val="5"/>
          <c:tx>
            <c:strRef>
              <c:f>'Fig1-data'!$G$27</c:f>
              <c:strCache>
                <c:ptCount val="1"/>
                <c:pt idx="0">
                  <c:v>2001</c:v>
                </c:pt>
              </c:strCache>
            </c:strRef>
          </c:tx>
          <c:invertIfNegative val="0"/>
          <c:val>
            <c:numRef>
              <c:f>'Fig1-data'!$G$28:$G$32</c:f>
              <c:numCache>
                <c:formatCode>0.0</c:formatCode>
                <c:ptCount val="5"/>
                <c:pt idx="0">
                  <c:v>20.3</c:v>
                </c:pt>
                <c:pt idx="1">
                  <c:v>9.1999999999999993</c:v>
                </c:pt>
                <c:pt idx="2">
                  <c:v>15.5</c:v>
                </c:pt>
                <c:pt idx="3">
                  <c:v>36</c:v>
                </c:pt>
                <c:pt idx="4">
                  <c:v>19</c:v>
                </c:pt>
              </c:numCache>
            </c:numRef>
          </c:val>
        </c:ser>
        <c:ser>
          <c:idx val="10"/>
          <c:order val="6"/>
          <c:tx>
            <c:strRef>
              <c:f>'Fig1-data'!$H$27</c:f>
              <c:strCache>
                <c:ptCount val="1"/>
                <c:pt idx="0">
                  <c:v>2003</c:v>
                </c:pt>
              </c:strCache>
            </c:strRef>
          </c:tx>
          <c:invertIfNegative val="0"/>
          <c:val>
            <c:numRef>
              <c:f>'Fig1-data'!$H$28:$H$32</c:f>
              <c:numCache>
                <c:formatCode>0.0</c:formatCode>
                <c:ptCount val="5"/>
                <c:pt idx="0">
                  <c:v>19.3</c:v>
                </c:pt>
                <c:pt idx="1">
                  <c:v>8.7999999999999989</c:v>
                </c:pt>
                <c:pt idx="2">
                  <c:v>15</c:v>
                </c:pt>
                <c:pt idx="3">
                  <c:v>37</c:v>
                </c:pt>
                <c:pt idx="4">
                  <c:v>20</c:v>
                </c:pt>
              </c:numCache>
            </c:numRef>
          </c:val>
        </c:ser>
        <c:ser>
          <c:idx val="4"/>
          <c:order val="7"/>
          <c:tx>
            <c:strRef>
              <c:f>'Fig1-data'!$I$27</c:f>
              <c:strCache>
                <c:ptCount val="1"/>
                <c:pt idx="0">
                  <c:v>2005</c:v>
                </c:pt>
              </c:strCache>
            </c:strRef>
          </c:tx>
          <c:invertIfNegative val="0"/>
          <c:cat>
            <c:strRef>
              <c:f>'Fig1-data'!$A$28:$A$32</c:f>
              <c:strCache>
                <c:ptCount val="5"/>
                <c:pt idx="0">
                  <c:v>Full-Time Tenured Faculty</c:v>
                </c:pt>
                <c:pt idx="1">
                  <c:v>Full-Time Tenure-Track Faculty</c:v>
                </c:pt>
                <c:pt idx="2">
                  <c:v>Full-Time Non-Tenure-Track Faculty</c:v>
                </c:pt>
                <c:pt idx="3">
                  <c:v>Part-Time Faculty</c:v>
                </c:pt>
                <c:pt idx="4">
                  <c:v>Graduate Student Employees</c:v>
                </c:pt>
              </c:strCache>
            </c:strRef>
          </c:cat>
          <c:val>
            <c:numRef>
              <c:f>'Fig1-data'!$I$28:$I$32</c:f>
              <c:numCache>
                <c:formatCode>0.0</c:formatCode>
                <c:ptCount val="5"/>
                <c:pt idx="0">
                  <c:v>17.7</c:v>
                </c:pt>
                <c:pt idx="1">
                  <c:v>8.2000000000000011</c:v>
                </c:pt>
                <c:pt idx="2">
                  <c:v>16.3</c:v>
                </c:pt>
                <c:pt idx="3">
                  <c:v>39.1</c:v>
                </c:pt>
                <c:pt idx="4">
                  <c:v>18.7</c:v>
                </c:pt>
              </c:numCache>
            </c:numRef>
          </c:val>
        </c:ser>
        <c:ser>
          <c:idx val="5"/>
          <c:order val="8"/>
          <c:tx>
            <c:strRef>
              <c:f>'Fig1-data'!$J$27</c:f>
              <c:strCache>
                <c:ptCount val="1"/>
                <c:pt idx="0">
                  <c:v>2007</c:v>
                </c:pt>
              </c:strCache>
            </c:strRef>
          </c:tx>
          <c:invertIfNegative val="0"/>
          <c:cat>
            <c:strRef>
              <c:f>'Fig1-data'!$A$28:$A$32</c:f>
              <c:strCache>
                <c:ptCount val="5"/>
                <c:pt idx="0">
                  <c:v>Full-Time Tenured Faculty</c:v>
                </c:pt>
                <c:pt idx="1">
                  <c:v>Full-Time Tenure-Track Faculty</c:v>
                </c:pt>
                <c:pt idx="2">
                  <c:v>Full-Time Non-Tenure-Track Faculty</c:v>
                </c:pt>
                <c:pt idx="3">
                  <c:v>Part-Time Faculty</c:v>
                </c:pt>
                <c:pt idx="4">
                  <c:v>Graduate Student Employees</c:v>
                </c:pt>
              </c:strCache>
            </c:strRef>
          </c:cat>
          <c:val>
            <c:numRef>
              <c:f>'Fig1-data'!$J$28:$J$32</c:f>
              <c:numCache>
                <c:formatCode>0.0</c:formatCode>
                <c:ptCount val="5"/>
                <c:pt idx="0">
                  <c:v>17.2</c:v>
                </c:pt>
                <c:pt idx="1">
                  <c:v>8</c:v>
                </c:pt>
                <c:pt idx="2">
                  <c:v>14.899999999999999</c:v>
                </c:pt>
                <c:pt idx="3">
                  <c:v>40.5</c:v>
                </c:pt>
                <c:pt idx="4">
                  <c:v>19.5</c:v>
                </c:pt>
              </c:numCache>
            </c:numRef>
          </c:val>
        </c:ser>
        <c:ser>
          <c:idx val="6"/>
          <c:order val="9"/>
          <c:tx>
            <c:strRef>
              <c:f>'Fig1-data'!$K$27</c:f>
              <c:strCache>
                <c:ptCount val="1"/>
                <c:pt idx="0">
                  <c:v>2009</c:v>
                </c:pt>
              </c:strCache>
            </c:strRef>
          </c:tx>
          <c:invertIfNegative val="0"/>
          <c:cat>
            <c:strRef>
              <c:f>'Fig1-data'!$A$28:$A$32</c:f>
              <c:strCache>
                <c:ptCount val="5"/>
                <c:pt idx="0">
                  <c:v>Full-Time Tenured Faculty</c:v>
                </c:pt>
                <c:pt idx="1">
                  <c:v>Full-Time Tenure-Track Faculty</c:v>
                </c:pt>
                <c:pt idx="2">
                  <c:v>Full-Time Non-Tenure-Track Faculty</c:v>
                </c:pt>
                <c:pt idx="3">
                  <c:v>Part-Time Faculty</c:v>
                </c:pt>
                <c:pt idx="4">
                  <c:v>Graduate Student Employees</c:v>
                </c:pt>
              </c:strCache>
            </c:strRef>
          </c:cat>
          <c:val>
            <c:numRef>
              <c:f>'Fig1-data'!$K$28:$K$32</c:f>
              <c:numCache>
                <c:formatCode>0.0</c:formatCode>
                <c:ptCount val="5"/>
                <c:pt idx="0">
                  <c:v>16.8</c:v>
                </c:pt>
                <c:pt idx="1">
                  <c:v>7.6</c:v>
                </c:pt>
                <c:pt idx="2">
                  <c:v>15.1</c:v>
                </c:pt>
                <c:pt idx="3">
                  <c:v>41.099999999999994</c:v>
                </c:pt>
                <c:pt idx="4">
                  <c:v>19.400000000000002</c:v>
                </c:pt>
              </c:numCache>
            </c:numRef>
          </c:val>
        </c:ser>
        <c:ser>
          <c:idx val="8"/>
          <c:order val="10"/>
          <c:tx>
            <c:strRef>
              <c:f>'Fig1-data'!$L$27</c:f>
              <c:strCache>
                <c:ptCount val="1"/>
                <c:pt idx="0">
                  <c:v>2011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'Fig1-data'!$L$28:$L$32</c:f>
              <c:numCache>
                <c:formatCode>0.0</c:formatCode>
                <c:ptCount val="5"/>
                <c:pt idx="0">
                  <c:v>16.600000000000001</c:v>
                </c:pt>
                <c:pt idx="1">
                  <c:v>6.9</c:v>
                </c:pt>
                <c:pt idx="2">
                  <c:v>15.7</c:v>
                </c:pt>
                <c:pt idx="3">
                  <c:v>41.5</c:v>
                </c:pt>
                <c:pt idx="4">
                  <c:v>19.3</c:v>
                </c:pt>
              </c:numCache>
            </c:numRef>
          </c:val>
        </c:ser>
        <c:dLbls>
          <c:showLegendKey val="0"/>
          <c:showVal val="0"/>
          <c:showCatName val="0"/>
          <c:showSerName val="0"/>
          <c:showPercent val="0"/>
          <c:showBubbleSize val="0"/>
        </c:dLbls>
        <c:gapWidth val="150"/>
        <c:axId val="151681152"/>
        <c:axId val="151777184"/>
      </c:barChart>
      <c:catAx>
        <c:axId val="151681152"/>
        <c:scaling>
          <c:orientation val="minMax"/>
        </c:scaling>
        <c:delete val="0"/>
        <c:axPos val="b"/>
        <c:numFmt formatCode="General" sourceLinked="1"/>
        <c:majorTickMark val="out"/>
        <c:minorTickMark val="none"/>
        <c:tickLblPos val="nextTo"/>
        <c:crossAx val="151777184"/>
        <c:crosses val="autoZero"/>
        <c:auto val="1"/>
        <c:lblAlgn val="ctr"/>
        <c:lblOffset val="100"/>
        <c:noMultiLvlLbl val="0"/>
      </c:catAx>
      <c:valAx>
        <c:axId val="151777184"/>
        <c:scaling>
          <c:orientation val="minMax"/>
        </c:scaling>
        <c:delete val="0"/>
        <c:axPos val="l"/>
        <c:majorGridlines/>
        <c:title>
          <c:tx>
            <c:rich>
              <a:bodyPr rot="-5400000" vert="horz"/>
              <a:lstStyle/>
              <a:p>
                <a:pPr>
                  <a:defRPr/>
                </a:pPr>
                <a:r>
                  <a:rPr lang="en-US"/>
                  <a:t>Percent of Total Instructional Staff</a:t>
                </a:r>
              </a:p>
            </c:rich>
          </c:tx>
          <c:layout/>
          <c:overlay val="0"/>
        </c:title>
        <c:numFmt formatCode="0" sourceLinked="0"/>
        <c:majorTickMark val="out"/>
        <c:minorTickMark val="none"/>
        <c:tickLblPos val="nextTo"/>
        <c:crossAx val="151681152"/>
        <c:crosses val="autoZero"/>
        <c:crossBetween val="between"/>
      </c:valAx>
    </c:plotArea>
    <c:legend>
      <c:legendPos val="t"/>
      <c:layout>
        <c:manualLayout>
          <c:xMode val="edge"/>
          <c:yMode val="edge"/>
          <c:x val="8.9386057512041747E-2"/>
          <c:y val="0.13126758684576192"/>
          <c:w val="0.60467572322690433"/>
          <c:h val="3.4038425196850394E-2"/>
        </c:manualLayout>
      </c:layout>
      <c:overlay val="0"/>
      <c:spPr>
        <a:ln>
          <a:solidFill>
            <a:schemeClr val="tx1"/>
          </a:solidFill>
        </a:ln>
      </c:sp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10</a:t>
            </a:r>
            <a:r>
              <a:rPr lang="en-US" sz="1600"/>
              <a:t/>
            </a:r>
            <a:br>
              <a:rPr lang="en-US" sz="1600"/>
            </a:br>
            <a:r>
              <a:rPr lang="en-US" sz="1600"/>
              <a:t>Faculty Employment Status, by Gender and Race or Ethnicity, Fall</a:t>
            </a:r>
            <a:r>
              <a:rPr lang="en-US" sz="1600" baseline="0"/>
              <a:t> </a:t>
            </a:r>
            <a:r>
              <a:rPr lang="en-US" sz="1600"/>
              <a:t>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16234565514E-2"/>
          <c:y val="0.19422757293877307"/>
          <c:w val="0.91486520713728137"/>
          <c:h val="0.65417005493960623"/>
        </c:manualLayout>
      </c:layout>
      <c:barChart>
        <c:barDir val="col"/>
        <c:grouping val="percentStacked"/>
        <c:varyColors val="0"/>
        <c:ser>
          <c:idx val="0"/>
          <c:order val="0"/>
          <c:tx>
            <c:strRef>
              <c:f>'Fig10-data'!$B$5</c:f>
              <c:strCache>
                <c:ptCount val="1"/>
                <c:pt idx="0">
                  <c:v>Full-Time Tenured Faculty</c:v>
                </c:pt>
              </c:strCache>
            </c:strRef>
          </c:tx>
          <c:invertIfNegative val="0"/>
          <c:dLbls>
            <c:spPr>
              <a:solidFill>
                <a:schemeClr val="bg1"/>
              </a:solidFill>
              <a:ln>
                <a:noFill/>
              </a:ln>
              <a:effectLst/>
            </c:spPr>
            <c:txPr>
              <a:bodyPr wrap="square" lIns="38100" tIns="19050" rIns="38100" bIns="19050" anchor="ctr">
                <a:spAutoFit/>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'Fig10-data'!$A$6:$A$15</c:f>
              <c:strCache>
                <c:ptCount val="10"/>
                <c:pt idx="0">
                  <c:v>Asian</c:v>
                </c:pt>
                <c:pt idx="1">
                  <c:v>Black/African American</c:v>
                </c:pt>
                <c:pt idx="2">
                  <c:v>Hispanic or Latino</c:v>
                </c:pt>
                <c:pt idx="3">
                  <c:v>White</c:v>
                </c:pt>
                <c:pt idx="4">
                  <c:v>Other</c:v>
                </c:pt>
                <c:pt idx="5">
                  <c:v>Asian</c:v>
                </c:pt>
                <c:pt idx="6">
                  <c:v>Black/African American</c:v>
                </c:pt>
                <c:pt idx="7">
                  <c:v>Hispanic or Latino</c:v>
                </c:pt>
                <c:pt idx="8">
                  <c:v>White</c:v>
                </c:pt>
                <c:pt idx="9">
                  <c:v>Other</c:v>
                </c:pt>
              </c:strCache>
            </c:strRef>
          </c:cat>
          <c:val>
            <c:numRef>
              <c:f>'Fig10-data'!$B$6:$B$15</c:f>
              <c:numCache>
                <c:formatCode>0.0</c:formatCode>
                <c:ptCount val="10"/>
                <c:pt idx="0">
                  <c:v>18.905999999999999</c:v>
                </c:pt>
                <c:pt idx="1">
                  <c:v>10.779</c:v>
                </c:pt>
                <c:pt idx="2">
                  <c:v>17.960999999999999</c:v>
                </c:pt>
                <c:pt idx="3">
                  <c:v>16.584</c:v>
                </c:pt>
                <c:pt idx="4">
                  <c:v>6.7830000000000004</c:v>
                </c:pt>
                <c:pt idx="5">
                  <c:v>34.506</c:v>
                </c:pt>
                <c:pt idx="6">
                  <c:v>18.385000000000002</c:v>
                </c:pt>
                <c:pt idx="7">
                  <c:v>22.536999999999999</c:v>
                </c:pt>
                <c:pt idx="8">
                  <c:v>26.952000000000002</c:v>
                </c:pt>
                <c:pt idx="9">
                  <c:v>10.911</c:v>
                </c:pt>
              </c:numCache>
            </c:numRef>
          </c:val>
        </c:ser>
        <c:ser>
          <c:idx val="1"/>
          <c:order val="1"/>
          <c:tx>
            <c:strRef>
              <c:f>'Fig10-data'!$C$5</c:f>
              <c:strCache>
                <c:ptCount val="1"/>
                <c:pt idx="0">
                  <c:v>Full-Time Tenure-Track Faculty</c:v>
                </c:pt>
              </c:strCache>
            </c:strRef>
          </c:tx>
          <c:invertIfNegative val="0"/>
          <c:dLbls>
            <c:spPr>
              <a:solidFill>
                <a:schemeClr val="bg1"/>
              </a:solidFill>
              <a:ln>
                <a:noFill/>
              </a:ln>
              <a:effectLst/>
            </c:spPr>
            <c:txPr>
              <a:bodyPr wrap="square" lIns="38100" tIns="19050" rIns="38100" bIns="19050" anchor="ctr">
                <a:spAutoFit/>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'Fig10-data'!$A$6:$A$15</c:f>
              <c:strCache>
                <c:ptCount val="10"/>
                <c:pt idx="0">
                  <c:v>Asian</c:v>
                </c:pt>
                <c:pt idx="1">
                  <c:v>Black/African American</c:v>
                </c:pt>
                <c:pt idx="2">
                  <c:v>Hispanic or Latino</c:v>
                </c:pt>
                <c:pt idx="3">
                  <c:v>White</c:v>
                </c:pt>
                <c:pt idx="4">
                  <c:v>Other</c:v>
                </c:pt>
                <c:pt idx="5">
                  <c:v>Asian</c:v>
                </c:pt>
                <c:pt idx="6">
                  <c:v>Black/African American</c:v>
                </c:pt>
                <c:pt idx="7">
                  <c:v>Hispanic or Latino</c:v>
                </c:pt>
                <c:pt idx="8">
                  <c:v>White</c:v>
                </c:pt>
                <c:pt idx="9">
                  <c:v>Other</c:v>
                </c:pt>
              </c:strCache>
            </c:strRef>
          </c:cat>
          <c:val>
            <c:numRef>
              <c:f>'Fig10-data'!$C$6:$C$15</c:f>
              <c:numCache>
                <c:formatCode>0.0</c:formatCode>
                <c:ptCount val="10"/>
                <c:pt idx="0">
                  <c:v>15.523999999999999</c:v>
                </c:pt>
                <c:pt idx="1">
                  <c:v>7.609</c:v>
                </c:pt>
                <c:pt idx="2">
                  <c:v>8.0589999999999993</c:v>
                </c:pt>
                <c:pt idx="3">
                  <c:v>7.8959999999999999</c:v>
                </c:pt>
                <c:pt idx="4">
                  <c:v>10.226000000000001</c:v>
                </c:pt>
                <c:pt idx="5">
                  <c:v>15.637</c:v>
                </c:pt>
                <c:pt idx="6">
                  <c:v>8.1280000000000001</c:v>
                </c:pt>
                <c:pt idx="7">
                  <c:v>8.3109999999999999</c:v>
                </c:pt>
                <c:pt idx="8">
                  <c:v>7.7030000000000003</c:v>
                </c:pt>
                <c:pt idx="9">
                  <c:v>12.423999999999999</c:v>
                </c:pt>
              </c:numCache>
            </c:numRef>
          </c:val>
        </c:ser>
        <c:ser>
          <c:idx val="2"/>
          <c:order val="2"/>
          <c:tx>
            <c:strRef>
              <c:f>'Fig10-data'!$D$5</c:f>
              <c:strCache>
                <c:ptCount val="1"/>
                <c:pt idx="0">
                  <c:v>Full-Time Non-Tenure-Track Faculty</c:v>
                </c:pt>
              </c:strCache>
            </c:strRef>
          </c:tx>
          <c:invertIfNegative val="0"/>
          <c:dLbls>
            <c:spPr>
              <a:solidFill>
                <a:schemeClr val="bg1"/>
              </a:solidFill>
              <a:ln>
                <a:noFill/>
              </a:ln>
              <a:effectLst/>
            </c:spPr>
            <c:txPr>
              <a:bodyPr wrap="square" lIns="38100" tIns="19050" rIns="38100" bIns="19050" anchor="ctr">
                <a:spAutoFit/>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'Fig10-data'!$A$6:$A$15</c:f>
              <c:strCache>
                <c:ptCount val="10"/>
                <c:pt idx="0">
                  <c:v>Asian</c:v>
                </c:pt>
                <c:pt idx="1">
                  <c:v>Black/African American</c:v>
                </c:pt>
                <c:pt idx="2">
                  <c:v>Hispanic or Latino</c:v>
                </c:pt>
                <c:pt idx="3">
                  <c:v>White</c:v>
                </c:pt>
                <c:pt idx="4">
                  <c:v>Other</c:v>
                </c:pt>
                <c:pt idx="5">
                  <c:v>Asian</c:v>
                </c:pt>
                <c:pt idx="6">
                  <c:v>Black/African American</c:v>
                </c:pt>
                <c:pt idx="7">
                  <c:v>Hispanic or Latino</c:v>
                </c:pt>
                <c:pt idx="8">
                  <c:v>White</c:v>
                </c:pt>
                <c:pt idx="9">
                  <c:v>Other</c:v>
                </c:pt>
              </c:strCache>
            </c:strRef>
          </c:cat>
          <c:val>
            <c:numRef>
              <c:f>'Fig10-data'!$D$6:$D$15</c:f>
              <c:numCache>
                <c:formatCode>0.0</c:formatCode>
                <c:ptCount val="10"/>
                <c:pt idx="0">
                  <c:v>26.12</c:v>
                </c:pt>
                <c:pt idx="1">
                  <c:v>17.866</c:v>
                </c:pt>
                <c:pt idx="2">
                  <c:v>17.981999999999999</c:v>
                </c:pt>
                <c:pt idx="3">
                  <c:v>20.774999999999999</c:v>
                </c:pt>
                <c:pt idx="4">
                  <c:v>17.128</c:v>
                </c:pt>
                <c:pt idx="5">
                  <c:v>22.948</c:v>
                </c:pt>
                <c:pt idx="6">
                  <c:v>16.541</c:v>
                </c:pt>
                <c:pt idx="7">
                  <c:v>16.468</c:v>
                </c:pt>
                <c:pt idx="8">
                  <c:v>18.308</c:v>
                </c:pt>
                <c:pt idx="9">
                  <c:v>20.167000000000002</c:v>
                </c:pt>
              </c:numCache>
            </c:numRef>
          </c:val>
        </c:ser>
        <c:ser>
          <c:idx val="3"/>
          <c:order val="3"/>
          <c:tx>
            <c:strRef>
              <c:f>'Fig10-data'!$E$5</c:f>
              <c:strCache>
                <c:ptCount val="1"/>
                <c:pt idx="0">
                  <c:v>Part-Time Faculty</c:v>
                </c:pt>
              </c:strCache>
            </c:strRef>
          </c:tx>
          <c:invertIfNegative val="0"/>
          <c:dLbls>
            <c:spPr>
              <a:solidFill>
                <a:schemeClr val="bg1"/>
              </a:solidFill>
              <a:ln>
                <a:noFill/>
              </a:ln>
              <a:effectLst/>
            </c:spPr>
            <c:txPr>
              <a:bodyPr wrap="square" lIns="38100" tIns="19050" rIns="38100" bIns="19050" anchor="ctr">
                <a:spAutoFit/>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'Fig10-data'!$A$6:$A$15</c:f>
              <c:strCache>
                <c:ptCount val="10"/>
                <c:pt idx="0">
                  <c:v>Asian</c:v>
                </c:pt>
                <c:pt idx="1">
                  <c:v>Black/African American</c:v>
                </c:pt>
                <c:pt idx="2">
                  <c:v>Hispanic or Latino</c:v>
                </c:pt>
                <c:pt idx="3">
                  <c:v>White</c:v>
                </c:pt>
                <c:pt idx="4">
                  <c:v>Other</c:v>
                </c:pt>
                <c:pt idx="5">
                  <c:v>Asian</c:v>
                </c:pt>
                <c:pt idx="6">
                  <c:v>Black/African American</c:v>
                </c:pt>
                <c:pt idx="7">
                  <c:v>Hispanic or Latino</c:v>
                </c:pt>
                <c:pt idx="8">
                  <c:v>White</c:v>
                </c:pt>
                <c:pt idx="9">
                  <c:v>Other</c:v>
                </c:pt>
              </c:strCache>
            </c:strRef>
          </c:cat>
          <c:val>
            <c:numRef>
              <c:f>'Fig10-data'!$E$6:$E$15</c:f>
              <c:numCache>
                <c:formatCode>0.0</c:formatCode>
                <c:ptCount val="10"/>
                <c:pt idx="0">
                  <c:v>39.450000000000003</c:v>
                </c:pt>
                <c:pt idx="1">
                  <c:v>63.746000000000002</c:v>
                </c:pt>
                <c:pt idx="2">
                  <c:v>55.997999999999998</c:v>
                </c:pt>
                <c:pt idx="3">
                  <c:v>54.744</c:v>
                </c:pt>
                <c:pt idx="4">
                  <c:v>65.863</c:v>
                </c:pt>
                <c:pt idx="5">
                  <c:v>26.908000000000001</c:v>
                </c:pt>
                <c:pt idx="6">
                  <c:v>56.945999999999998</c:v>
                </c:pt>
                <c:pt idx="7">
                  <c:v>52.683</c:v>
                </c:pt>
                <c:pt idx="8">
                  <c:v>47.036000000000001</c:v>
                </c:pt>
                <c:pt idx="9">
                  <c:v>56.499000000000002</c:v>
                </c:pt>
              </c:numCache>
            </c:numRef>
          </c:val>
        </c:ser>
        <c:dLbls>
          <c:showLegendKey val="0"/>
          <c:showVal val="0"/>
          <c:showCatName val="0"/>
          <c:showSerName val="0"/>
          <c:showPercent val="0"/>
          <c:showBubbleSize val="0"/>
        </c:dLbls>
        <c:gapWidth val="150"/>
        <c:overlap val="100"/>
        <c:axId val="251039856"/>
        <c:axId val="251040248"/>
      </c:barChart>
      <c:catAx>
        <c:axId val="251039856"/>
        <c:scaling>
          <c:orientation val="minMax"/>
        </c:scaling>
        <c:delete val="0"/>
        <c:axPos val="b"/>
        <c:numFmt formatCode="General" sourceLinked="1"/>
        <c:majorTickMark val="out"/>
        <c:minorTickMark val="none"/>
        <c:tickLblPos val="nextTo"/>
        <c:crossAx val="251040248"/>
        <c:crosses val="autoZero"/>
        <c:auto val="1"/>
        <c:lblAlgn val="ctr"/>
        <c:lblOffset val="100"/>
        <c:noMultiLvlLbl val="0"/>
      </c:catAx>
      <c:valAx>
        <c:axId val="251040248"/>
        <c:scaling>
          <c:orientation val="minMax"/>
        </c:scaling>
        <c:delete val="0"/>
        <c:axPos val="l"/>
        <c:majorGridlines/>
        <c:title>
          <c:tx>
            <c:rich>
              <a:bodyPr rot="-5400000" vert="horz"/>
              <a:lstStyle/>
              <a:p>
                <a:pPr>
                  <a:defRPr/>
                </a:pPr>
                <a:r>
                  <a:rPr lang="en-US"/>
                  <a:t>Percent of Total Faculty</a:t>
                </a:r>
              </a:p>
            </c:rich>
          </c:tx>
          <c:layout/>
          <c:overlay val="0"/>
        </c:title>
        <c:numFmt formatCode="0%" sourceLinked="0"/>
        <c:majorTickMark val="out"/>
        <c:minorTickMark val="none"/>
        <c:tickLblPos val="nextTo"/>
        <c:crossAx val="251039856"/>
        <c:crosses val="autoZero"/>
        <c:crossBetween val="between"/>
      </c:valAx>
    </c:plotArea>
    <c:legend>
      <c:legendPos val="t"/>
      <c:layout/>
      <c:overlay val="0"/>
      <c:spPr>
        <a:solidFill>
          <a:schemeClr val="bg1"/>
        </a:solidFill>
        <a:ln>
          <a:solidFill>
            <a:schemeClr val="tx1"/>
          </a:solidFill>
        </a:ln>
      </c:sp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2</a:t>
            </a:r>
            <a:r>
              <a:rPr lang="en-US" sz="1600"/>
              <a:t/>
            </a:r>
            <a:br>
              <a:rPr lang="en-US" sz="1600"/>
            </a:br>
            <a:r>
              <a:rPr lang="en-US" sz="1600"/>
              <a:t>Trends in Faculty Employment Status, 1975 and 1976 to 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16234565514E-2"/>
          <c:y val="0.10153230437422743"/>
          <c:w val="0.91486520713728137"/>
          <c:h val="0.74686527913253908"/>
        </c:manualLayout>
      </c:layout>
      <c:barChart>
        <c:barDir val="col"/>
        <c:grouping val="clustered"/>
        <c:varyColors val="0"/>
        <c:ser>
          <c:idx val="0"/>
          <c:order val="0"/>
          <c:tx>
            <c:strRef>
              <c:f>'Fig2-data'!$B$25</c:f>
              <c:strCache>
                <c:ptCount val="1"/>
                <c:pt idx="0">
                  <c:v>1975/76</c:v>
                </c:pt>
              </c:strCache>
            </c:strRef>
          </c:tx>
          <c:invertIfNegative val="0"/>
          <c:dLbls>
            <c:dLbl>
              <c:idx val="0"/>
              <c:layout>
                <c:manualLayout>
                  <c:x val="0"/>
                  <c:y val="-1.68935988883742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3239439218877739E-3"/>
                  <c:y val="-1.870441994279982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3239439218877739E-3"/>
                  <c:y val="-9.352209971399910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'Fig2-data'!$A$26:$A$29</c:f>
              <c:strCache>
                <c:ptCount val="4"/>
                <c:pt idx="0">
                  <c:v>Full-Time Tenured Faculty</c:v>
                </c:pt>
                <c:pt idx="1">
                  <c:v>Full-Time Tenure-Track Faculty</c:v>
                </c:pt>
                <c:pt idx="2">
                  <c:v>Full-Time Non-Tenure-Track Faculty</c:v>
                </c:pt>
                <c:pt idx="3">
                  <c:v>Part-Time Faculty</c:v>
                </c:pt>
              </c:strCache>
            </c:strRef>
          </c:cat>
          <c:val>
            <c:numRef>
              <c:f>'Fig2-data'!$B$26:$B$29</c:f>
              <c:numCache>
                <c:formatCode>0.0</c:formatCode>
                <c:ptCount val="4"/>
                <c:pt idx="0">
                  <c:v>35.9</c:v>
                </c:pt>
                <c:pt idx="1">
                  <c:v>19.900000000000002</c:v>
                </c:pt>
                <c:pt idx="2">
                  <c:v>12.8</c:v>
                </c:pt>
                <c:pt idx="3">
                  <c:v>31.4</c:v>
                </c:pt>
              </c:numCache>
            </c:numRef>
          </c:val>
        </c:ser>
        <c:ser>
          <c:idx val="1"/>
          <c:order val="1"/>
          <c:tx>
            <c:strRef>
              <c:f>'Fig2-data'!$C$25</c:f>
              <c:strCache>
                <c:ptCount val="1"/>
                <c:pt idx="0">
                  <c:v>1989</c:v>
                </c:pt>
              </c:strCache>
            </c:strRef>
          </c:tx>
          <c:invertIfNegative val="0"/>
          <c:cat>
            <c:strRef>
              <c:f>'Fig2-data'!$A$26:$A$29</c:f>
              <c:strCache>
                <c:ptCount val="4"/>
                <c:pt idx="0">
                  <c:v>Full-Time Tenured Faculty</c:v>
                </c:pt>
                <c:pt idx="1">
                  <c:v>Full-Time Tenure-Track Faculty</c:v>
                </c:pt>
                <c:pt idx="2">
                  <c:v>Full-Time Non-Tenure-Track Faculty</c:v>
                </c:pt>
                <c:pt idx="3">
                  <c:v>Part-Time Faculty</c:v>
                </c:pt>
              </c:strCache>
            </c:strRef>
          </c:cat>
          <c:val>
            <c:numRef>
              <c:f>'Fig2-data'!$C$26:$C$29</c:f>
              <c:numCache>
                <c:formatCode>0.0</c:formatCode>
                <c:ptCount val="4"/>
                <c:pt idx="0">
                  <c:v>33.1</c:v>
                </c:pt>
                <c:pt idx="1">
                  <c:v>13.700000000000001</c:v>
                </c:pt>
                <c:pt idx="2">
                  <c:v>16.900000000000002</c:v>
                </c:pt>
                <c:pt idx="3">
                  <c:v>36.4</c:v>
                </c:pt>
              </c:numCache>
            </c:numRef>
          </c:val>
        </c:ser>
        <c:ser>
          <c:idx val="2"/>
          <c:order val="2"/>
          <c:tx>
            <c:strRef>
              <c:f>'Fig2-data'!$D$25</c:f>
              <c:strCache>
                <c:ptCount val="1"/>
                <c:pt idx="0">
                  <c:v>1993</c:v>
                </c:pt>
              </c:strCache>
            </c:strRef>
          </c:tx>
          <c:invertIfNegative val="0"/>
          <c:cat>
            <c:strRef>
              <c:f>'Fig2-data'!$A$26:$A$29</c:f>
              <c:strCache>
                <c:ptCount val="4"/>
                <c:pt idx="0">
                  <c:v>Full-Time Tenured Faculty</c:v>
                </c:pt>
                <c:pt idx="1">
                  <c:v>Full-Time Tenure-Track Faculty</c:v>
                </c:pt>
                <c:pt idx="2">
                  <c:v>Full-Time Non-Tenure-Track Faculty</c:v>
                </c:pt>
                <c:pt idx="3">
                  <c:v>Part-Time Faculty</c:v>
                </c:pt>
              </c:strCache>
            </c:strRef>
          </c:cat>
          <c:val>
            <c:numRef>
              <c:f>'Fig2-data'!$D$26:$D$29</c:f>
              <c:numCache>
                <c:formatCode>0.0</c:formatCode>
                <c:ptCount val="4"/>
                <c:pt idx="0">
                  <c:v>30.5</c:v>
                </c:pt>
                <c:pt idx="1">
                  <c:v>12.5</c:v>
                </c:pt>
                <c:pt idx="2">
                  <c:v>16.600000000000001</c:v>
                </c:pt>
                <c:pt idx="3">
                  <c:v>40.400000000000006</c:v>
                </c:pt>
              </c:numCache>
            </c:numRef>
          </c:val>
        </c:ser>
        <c:ser>
          <c:idx val="3"/>
          <c:order val="3"/>
          <c:tx>
            <c:strRef>
              <c:f>'Fig2-data'!$E$25</c:f>
              <c:strCache>
                <c:ptCount val="1"/>
                <c:pt idx="0">
                  <c:v>1995</c:v>
                </c:pt>
              </c:strCache>
            </c:strRef>
          </c:tx>
          <c:invertIfNegative val="0"/>
          <c:cat>
            <c:strRef>
              <c:f>'Fig2-data'!$A$26:$A$29</c:f>
              <c:strCache>
                <c:ptCount val="4"/>
                <c:pt idx="0">
                  <c:v>Full-Time Tenured Faculty</c:v>
                </c:pt>
                <c:pt idx="1">
                  <c:v>Full-Time Tenure-Track Faculty</c:v>
                </c:pt>
                <c:pt idx="2">
                  <c:v>Full-Time Non-Tenure-Track Faculty</c:v>
                </c:pt>
                <c:pt idx="3">
                  <c:v>Part-Time Faculty</c:v>
                </c:pt>
              </c:strCache>
            </c:strRef>
          </c:cat>
          <c:val>
            <c:numRef>
              <c:f>'Fig2-data'!$E$26:$E$29</c:f>
              <c:numCache>
                <c:formatCode>0.0</c:formatCode>
                <c:ptCount val="4"/>
                <c:pt idx="0">
                  <c:v>30.599999999999998</c:v>
                </c:pt>
                <c:pt idx="1">
                  <c:v>11.799999999999999</c:v>
                </c:pt>
                <c:pt idx="2">
                  <c:v>16.7</c:v>
                </c:pt>
                <c:pt idx="3">
                  <c:v>40.9</c:v>
                </c:pt>
              </c:numCache>
            </c:numRef>
          </c:val>
        </c:ser>
        <c:ser>
          <c:idx val="7"/>
          <c:order val="4"/>
          <c:tx>
            <c:strRef>
              <c:f>'Fig2-data'!$F$25</c:f>
              <c:strCache>
                <c:ptCount val="1"/>
                <c:pt idx="0">
                  <c:v>1999</c:v>
                </c:pt>
              </c:strCache>
            </c:strRef>
          </c:tx>
          <c:invertIfNegative val="0"/>
          <c:cat>
            <c:strRef>
              <c:f>'Fig2-data'!$A$26:$A$29</c:f>
              <c:strCache>
                <c:ptCount val="4"/>
                <c:pt idx="0">
                  <c:v>Full-Time Tenured Faculty</c:v>
                </c:pt>
                <c:pt idx="1">
                  <c:v>Full-Time Tenure-Track Faculty</c:v>
                </c:pt>
                <c:pt idx="2">
                  <c:v>Full-Time Non-Tenure-Track Faculty</c:v>
                </c:pt>
                <c:pt idx="3">
                  <c:v>Part-Time Faculty</c:v>
                </c:pt>
              </c:strCache>
            </c:strRef>
          </c:cat>
          <c:val>
            <c:numRef>
              <c:f>'Fig2-data'!$F$26:$F$29</c:f>
              <c:numCache>
                <c:formatCode>0.0</c:formatCode>
                <c:ptCount val="4"/>
                <c:pt idx="0">
                  <c:v>26.8</c:v>
                </c:pt>
                <c:pt idx="1">
                  <c:v>10.9</c:v>
                </c:pt>
                <c:pt idx="2">
                  <c:v>18.7</c:v>
                </c:pt>
                <c:pt idx="3">
                  <c:v>43.7</c:v>
                </c:pt>
              </c:numCache>
            </c:numRef>
          </c:val>
        </c:ser>
        <c:ser>
          <c:idx val="9"/>
          <c:order val="5"/>
          <c:tx>
            <c:strRef>
              <c:f>'Fig2-data'!$G$25</c:f>
              <c:strCache>
                <c:ptCount val="1"/>
                <c:pt idx="0">
                  <c:v>2001</c:v>
                </c:pt>
              </c:strCache>
            </c:strRef>
          </c:tx>
          <c:invertIfNegative val="0"/>
          <c:cat>
            <c:strRef>
              <c:f>'Fig2-data'!$A$26:$A$29</c:f>
              <c:strCache>
                <c:ptCount val="4"/>
                <c:pt idx="0">
                  <c:v>Full-Time Tenured Faculty</c:v>
                </c:pt>
                <c:pt idx="1">
                  <c:v>Full-Time Tenure-Track Faculty</c:v>
                </c:pt>
                <c:pt idx="2">
                  <c:v>Full-Time Non-Tenure-Track Faculty</c:v>
                </c:pt>
                <c:pt idx="3">
                  <c:v>Part-Time Faculty</c:v>
                </c:pt>
              </c:strCache>
            </c:strRef>
          </c:cat>
          <c:val>
            <c:numRef>
              <c:f>'Fig2-data'!$G$26:$G$29</c:f>
              <c:numCache>
                <c:formatCode>0.0</c:formatCode>
                <c:ptCount val="4"/>
                <c:pt idx="0">
                  <c:v>25</c:v>
                </c:pt>
                <c:pt idx="1">
                  <c:v>11.3</c:v>
                </c:pt>
                <c:pt idx="2">
                  <c:v>19.2</c:v>
                </c:pt>
                <c:pt idx="3">
                  <c:v>44.5</c:v>
                </c:pt>
              </c:numCache>
            </c:numRef>
          </c:val>
        </c:ser>
        <c:ser>
          <c:idx val="10"/>
          <c:order val="6"/>
          <c:tx>
            <c:strRef>
              <c:f>'Fig2-data'!$H$25</c:f>
              <c:strCache>
                <c:ptCount val="1"/>
                <c:pt idx="0">
                  <c:v>2003</c:v>
                </c:pt>
              </c:strCache>
            </c:strRef>
          </c:tx>
          <c:invertIfNegative val="0"/>
          <c:cat>
            <c:strRef>
              <c:f>'Fig2-data'!$A$26:$A$29</c:f>
              <c:strCache>
                <c:ptCount val="4"/>
                <c:pt idx="0">
                  <c:v>Full-Time Tenured Faculty</c:v>
                </c:pt>
                <c:pt idx="1">
                  <c:v>Full-Time Tenure-Track Faculty</c:v>
                </c:pt>
                <c:pt idx="2">
                  <c:v>Full-Time Non-Tenure-Track Faculty</c:v>
                </c:pt>
                <c:pt idx="3">
                  <c:v>Part-Time Faculty</c:v>
                </c:pt>
              </c:strCache>
            </c:strRef>
          </c:cat>
          <c:val>
            <c:numRef>
              <c:f>'Fig2-data'!$H$26:$H$29</c:f>
              <c:numCache>
                <c:formatCode>0.0</c:formatCode>
                <c:ptCount val="4"/>
                <c:pt idx="0">
                  <c:v>24.099999999999998</c:v>
                </c:pt>
                <c:pt idx="1">
                  <c:v>11</c:v>
                </c:pt>
                <c:pt idx="2">
                  <c:v>18.7</c:v>
                </c:pt>
                <c:pt idx="3">
                  <c:v>46.300000000000004</c:v>
                </c:pt>
              </c:numCache>
            </c:numRef>
          </c:val>
        </c:ser>
        <c:ser>
          <c:idx val="4"/>
          <c:order val="7"/>
          <c:tx>
            <c:strRef>
              <c:f>'Fig2-data'!$I$25</c:f>
              <c:strCache>
                <c:ptCount val="1"/>
                <c:pt idx="0">
                  <c:v>2005</c:v>
                </c:pt>
              </c:strCache>
            </c:strRef>
          </c:tx>
          <c:invertIfNegative val="0"/>
          <c:cat>
            <c:strRef>
              <c:f>'Fig2-data'!$A$26:$A$29</c:f>
              <c:strCache>
                <c:ptCount val="4"/>
                <c:pt idx="0">
                  <c:v>Full-Time Tenured Faculty</c:v>
                </c:pt>
                <c:pt idx="1">
                  <c:v>Full-Time Tenure-Track Faculty</c:v>
                </c:pt>
                <c:pt idx="2">
                  <c:v>Full-Time Non-Tenure-Track Faculty</c:v>
                </c:pt>
                <c:pt idx="3">
                  <c:v>Part-Time Faculty</c:v>
                </c:pt>
              </c:strCache>
            </c:strRef>
          </c:cat>
          <c:val>
            <c:numRef>
              <c:f>'Fig2-data'!$I$26:$I$29</c:f>
              <c:numCache>
                <c:formatCode>0.0</c:formatCode>
                <c:ptCount val="4"/>
                <c:pt idx="0">
                  <c:v>22.2</c:v>
                </c:pt>
                <c:pt idx="1">
                  <c:v>10.299999999999999</c:v>
                </c:pt>
                <c:pt idx="2">
                  <c:v>18.5</c:v>
                </c:pt>
                <c:pt idx="3">
                  <c:v>49</c:v>
                </c:pt>
              </c:numCache>
            </c:numRef>
          </c:val>
        </c:ser>
        <c:ser>
          <c:idx val="5"/>
          <c:order val="8"/>
          <c:tx>
            <c:strRef>
              <c:f>'Fig2-data'!$J$25</c:f>
              <c:strCache>
                <c:ptCount val="1"/>
                <c:pt idx="0">
                  <c:v>2007</c:v>
                </c:pt>
              </c:strCache>
            </c:strRef>
          </c:tx>
          <c:invertIfNegative val="0"/>
          <c:cat>
            <c:strRef>
              <c:f>'Fig2-data'!$A$26:$A$29</c:f>
              <c:strCache>
                <c:ptCount val="4"/>
                <c:pt idx="0">
                  <c:v>Full-Time Tenured Faculty</c:v>
                </c:pt>
                <c:pt idx="1">
                  <c:v>Full-Time Tenure-Track Faculty</c:v>
                </c:pt>
                <c:pt idx="2">
                  <c:v>Full-Time Non-Tenure-Track Faculty</c:v>
                </c:pt>
                <c:pt idx="3">
                  <c:v>Part-Time Faculty</c:v>
                </c:pt>
              </c:strCache>
            </c:strRef>
          </c:cat>
          <c:val>
            <c:numRef>
              <c:f>'Fig2-data'!$J$26:$J$29</c:f>
              <c:numCache>
                <c:formatCode>0.0</c:formatCode>
                <c:ptCount val="4"/>
                <c:pt idx="0">
                  <c:v>21.3</c:v>
                </c:pt>
                <c:pt idx="1">
                  <c:v>9.9</c:v>
                </c:pt>
                <c:pt idx="2">
                  <c:v>18.5</c:v>
                </c:pt>
                <c:pt idx="3">
                  <c:v>50.3</c:v>
                </c:pt>
              </c:numCache>
            </c:numRef>
          </c:val>
        </c:ser>
        <c:ser>
          <c:idx val="6"/>
          <c:order val="9"/>
          <c:tx>
            <c:strRef>
              <c:f>'Fig2-data'!$K$25</c:f>
              <c:strCache>
                <c:ptCount val="1"/>
                <c:pt idx="0">
                  <c:v>2009</c:v>
                </c:pt>
              </c:strCache>
            </c:strRef>
          </c:tx>
          <c:invertIfNegative val="0"/>
          <c:cat>
            <c:strRef>
              <c:f>'Fig2-data'!$A$26:$A$29</c:f>
              <c:strCache>
                <c:ptCount val="4"/>
                <c:pt idx="0">
                  <c:v>Full-Time Tenured Faculty</c:v>
                </c:pt>
                <c:pt idx="1">
                  <c:v>Full-Time Tenure-Track Faculty</c:v>
                </c:pt>
                <c:pt idx="2">
                  <c:v>Full-Time Non-Tenure-Track Faculty</c:v>
                </c:pt>
                <c:pt idx="3">
                  <c:v>Part-Time Faculty</c:v>
                </c:pt>
              </c:strCache>
            </c:strRef>
          </c:cat>
          <c:val>
            <c:numRef>
              <c:f>'Fig2-data'!$K$26:$K$29</c:f>
              <c:numCache>
                <c:formatCode>0.0</c:formatCode>
                <c:ptCount val="4"/>
                <c:pt idx="0">
                  <c:v>20.9</c:v>
                </c:pt>
                <c:pt idx="1">
                  <c:v>9.5</c:v>
                </c:pt>
                <c:pt idx="2">
                  <c:v>18.7</c:v>
                </c:pt>
                <c:pt idx="3">
                  <c:v>51</c:v>
                </c:pt>
              </c:numCache>
            </c:numRef>
          </c:val>
        </c:ser>
        <c:ser>
          <c:idx val="8"/>
          <c:order val="10"/>
          <c:tx>
            <c:strRef>
              <c:f>'Fig2-data'!$L$25</c:f>
              <c:strCache>
                <c:ptCount val="1"/>
                <c:pt idx="0">
                  <c:v>2011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'Fig2-data'!$A$26:$A$29</c:f>
              <c:strCache>
                <c:ptCount val="4"/>
                <c:pt idx="0">
                  <c:v>Full-Time Tenured Faculty</c:v>
                </c:pt>
                <c:pt idx="1">
                  <c:v>Full-Time Tenure-Track Faculty</c:v>
                </c:pt>
                <c:pt idx="2">
                  <c:v>Full-Time Non-Tenure-Track Faculty</c:v>
                </c:pt>
                <c:pt idx="3">
                  <c:v>Part-Time Faculty</c:v>
                </c:pt>
              </c:strCache>
            </c:strRef>
          </c:cat>
          <c:val>
            <c:numRef>
              <c:f>'Fig2-data'!$L$26:$L$29</c:f>
              <c:numCache>
                <c:formatCode>0.0</c:formatCode>
                <c:ptCount val="4"/>
                <c:pt idx="0">
                  <c:v>20.599999999999998</c:v>
                </c:pt>
                <c:pt idx="1">
                  <c:v>8.6</c:v>
                </c:pt>
                <c:pt idx="2">
                  <c:v>19.400000000000002</c:v>
                </c:pt>
                <c:pt idx="3">
                  <c:v>51.4</c:v>
                </c:pt>
              </c:numCache>
            </c:numRef>
          </c:val>
        </c:ser>
        <c:dLbls>
          <c:showLegendKey val="0"/>
          <c:showVal val="0"/>
          <c:showCatName val="0"/>
          <c:showSerName val="0"/>
          <c:showPercent val="0"/>
          <c:showBubbleSize val="0"/>
        </c:dLbls>
        <c:gapWidth val="150"/>
        <c:axId val="152048424"/>
        <c:axId val="152050856"/>
      </c:barChart>
      <c:catAx>
        <c:axId val="152048424"/>
        <c:scaling>
          <c:orientation val="minMax"/>
        </c:scaling>
        <c:delete val="0"/>
        <c:axPos val="b"/>
        <c:numFmt formatCode="General" sourceLinked="1"/>
        <c:majorTickMark val="out"/>
        <c:minorTickMark val="none"/>
        <c:tickLblPos val="nextTo"/>
        <c:crossAx val="152050856"/>
        <c:crosses val="autoZero"/>
        <c:auto val="1"/>
        <c:lblAlgn val="ctr"/>
        <c:lblOffset val="100"/>
        <c:noMultiLvlLbl val="0"/>
      </c:catAx>
      <c:valAx>
        <c:axId val="152050856"/>
        <c:scaling>
          <c:orientation val="minMax"/>
        </c:scaling>
        <c:delete val="0"/>
        <c:axPos val="l"/>
        <c:majorGridlines/>
        <c:title>
          <c:tx>
            <c:rich>
              <a:bodyPr rot="-5400000" vert="horz"/>
              <a:lstStyle/>
              <a:p>
                <a:pPr>
                  <a:defRPr/>
                </a:pPr>
                <a:r>
                  <a:rPr lang="en-US"/>
                  <a:t>Percent of Total Faculty</a:t>
                </a:r>
              </a:p>
            </c:rich>
          </c:tx>
          <c:layout/>
          <c:overlay val="0"/>
        </c:title>
        <c:numFmt formatCode="0" sourceLinked="0"/>
        <c:majorTickMark val="out"/>
        <c:minorTickMark val="none"/>
        <c:tickLblPos val="nextTo"/>
        <c:crossAx val="152048424"/>
        <c:crosses val="autoZero"/>
        <c:crossBetween val="between"/>
      </c:valAx>
    </c:plotArea>
    <c:legend>
      <c:legendPos val="t"/>
      <c:layout>
        <c:manualLayout>
          <c:xMode val="edge"/>
          <c:yMode val="edge"/>
          <c:x val="8.9386057512041747E-2"/>
          <c:y val="0.13126758684576192"/>
          <c:w val="0.60467572322690433"/>
          <c:h val="3.4038425196850394E-2"/>
        </c:manualLayout>
      </c:layout>
      <c:overlay val="0"/>
      <c:spPr>
        <a:ln>
          <a:solidFill>
            <a:schemeClr val="tx1"/>
          </a:solidFill>
        </a:ln>
      </c:sp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3</a:t>
            </a:r>
            <a:r>
              <a:rPr lang="en-US" sz="1600"/>
              <a:t/>
            </a:r>
            <a:br>
              <a:rPr lang="en-US" sz="1600"/>
            </a:br>
            <a:r>
              <a:rPr lang="en-US" sz="1600"/>
              <a:t>Instructional Staff Employment Status, by Institutional Category, Fall</a:t>
            </a:r>
            <a:r>
              <a:rPr lang="en-US" sz="1600" baseline="0"/>
              <a:t> </a:t>
            </a:r>
            <a:r>
              <a:rPr lang="en-US" sz="1600"/>
              <a:t>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16234565514E-2"/>
          <c:y val="0.19422757293877307"/>
          <c:w val="0.91486520713728137"/>
          <c:h val="0.65417005493960623"/>
        </c:manualLayout>
      </c:layout>
      <c:barChart>
        <c:barDir val="col"/>
        <c:grouping val="percentStacked"/>
        <c:varyColors val="0"/>
        <c:ser>
          <c:idx val="0"/>
          <c:order val="0"/>
          <c:tx>
            <c:strRef>
              <c:f>'Fig3-data'!$A$5</c:f>
              <c:strCache>
                <c:ptCount val="1"/>
                <c:pt idx="0">
                  <c:v>Full-Time Tenured Faculty</c:v>
                </c:pt>
              </c:strCache>
            </c:strRef>
          </c:tx>
          <c:invertIfNegative val="0"/>
          <c:dLbls>
            <c:dLbl>
              <c:idx val="4"/>
              <c:delete val="1"/>
              <c:extLst>
                <c:ext xmlns:c15="http://schemas.microsoft.com/office/drawing/2012/chart" uri="{CE6537A1-D6FC-4f65-9D91-7224C49458BB}"/>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'Fig3-data'!$B$4:$H$4</c:f>
              <c:strCache>
                <c:ptCount val="7"/>
                <c:pt idx="0">
                  <c:v>Doctoral and Research</c:v>
                </c:pt>
                <c:pt idx="1">
                  <c:v>Master's</c:v>
                </c:pt>
                <c:pt idx="2">
                  <c:v>Private Baccalaureate</c:v>
                </c:pt>
                <c:pt idx="3">
                  <c:v>Public Associate's</c:v>
                </c:pt>
                <c:pt idx="4">
                  <c:v>For-Profit</c:v>
                </c:pt>
                <c:pt idx="5">
                  <c:v>Specialized</c:v>
                </c:pt>
                <c:pt idx="6">
                  <c:v>Other</c:v>
                </c:pt>
              </c:strCache>
            </c:strRef>
          </c:cat>
          <c:val>
            <c:numRef>
              <c:f>'Fig3-data'!$B$5:$H$5</c:f>
              <c:numCache>
                <c:formatCode>0.0</c:formatCode>
                <c:ptCount val="7"/>
                <c:pt idx="0">
                  <c:v>18.411999999999999</c:v>
                </c:pt>
                <c:pt idx="1">
                  <c:v>19.974</c:v>
                </c:pt>
                <c:pt idx="2">
                  <c:v>26.651</c:v>
                </c:pt>
                <c:pt idx="3">
                  <c:v>12.317</c:v>
                </c:pt>
                <c:pt idx="4">
                  <c:v>0.84399999999999997</c:v>
                </c:pt>
                <c:pt idx="5">
                  <c:v>11.079000000000001</c:v>
                </c:pt>
                <c:pt idx="6">
                  <c:v>20.006</c:v>
                </c:pt>
              </c:numCache>
            </c:numRef>
          </c:val>
        </c:ser>
        <c:ser>
          <c:idx val="1"/>
          <c:order val="1"/>
          <c:tx>
            <c:strRef>
              <c:f>'Fig3-data'!$A$6</c:f>
              <c:strCache>
                <c:ptCount val="1"/>
                <c:pt idx="0">
                  <c:v>Full-Time Tenure-Track Faculty</c:v>
                </c:pt>
              </c:strCache>
            </c:strRef>
          </c:tx>
          <c:invertIfNegative val="0"/>
          <c:dLbls>
            <c:dLbl>
              <c:idx val="4"/>
              <c:delete val="1"/>
              <c:extLst>
                <c:ext xmlns:c15="http://schemas.microsoft.com/office/drawing/2012/chart" uri="{CE6537A1-D6FC-4f65-9D91-7224C49458BB}"/>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'Fig3-data'!$B$4:$H$4</c:f>
              <c:strCache>
                <c:ptCount val="7"/>
                <c:pt idx="0">
                  <c:v>Doctoral and Research</c:v>
                </c:pt>
                <c:pt idx="1">
                  <c:v>Master's</c:v>
                </c:pt>
                <c:pt idx="2">
                  <c:v>Private Baccalaureate</c:v>
                </c:pt>
                <c:pt idx="3">
                  <c:v>Public Associate's</c:v>
                </c:pt>
                <c:pt idx="4">
                  <c:v>For-Profit</c:v>
                </c:pt>
                <c:pt idx="5">
                  <c:v>Specialized</c:v>
                </c:pt>
                <c:pt idx="6">
                  <c:v>Other</c:v>
                </c:pt>
              </c:strCache>
            </c:strRef>
          </c:cat>
          <c:val>
            <c:numRef>
              <c:f>'Fig3-data'!$B$6:$H$6</c:f>
              <c:numCache>
                <c:formatCode>0.0</c:formatCode>
                <c:ptCount val="7"/>
                <c:pt idx="0">
                  <c:v>7.0510000000000002</c:v>
                </c:pt>
                <c:pt idx="1">
                  <c:v>9.3859999999999992</c:v>
                </c:pt>
                <c:pt idx="2">
                  <c:v>12.57</c:v>
                </c:pt>
                <c:pt idx="3">
                  <c:v>3.863</c:v>
                </c:pt>
                <c:pt idx="4">
                  <c:v>0.19800000000000001</c:v>
                </c:pt>
                <c:pt idx="5">
                  <c:v>9.4610000000000003</c:v>
                </c:pt>
                <c:pt idx="6">
                  <c:v>10.433999999999999</c:v>
                </c:pt>
              </c:numCache>
            </c:numRef>
          </c:val>
        </c:ser>
        <c:ser>
          <c:idx val="2"/>
          <c:order val="2"/>
          <c:tx>
            <c:strRef>
              <c:f>'Fig3-data'!$A$7</c:f>
              <c:strCache>
                <c:ptCount val="1"/>
                <c:pt idx="0">
                  <c:v>Full-Time Non-Tenure-Track Faculty</c:v>
                </c:pt>
              </c:strCache>
            </c:strRef>
          </c:tx>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'Fig3-data'!$B$4:$H$4</c:f>
              <c:strCache>
                <c:ptCount val="7"/>
                <c:pt idx="0">
                  <c:v>Doctoral and Research</c:v>
                </c:pt>
                <c:pt idx="1">
                  <c:v>Master's</c:v>
                </c:pt>
                <c:pt idx="2">
                  <c:v>Private Baccalaureate</c:v>
                </c:pt>
                <c:pt idx="3">
                  <c:v>Public Associate's</c:v>
                </c:pt>
                <c:pt idx="4">
                  <c:v>For-Profit</c:v>
                </c:pt>
                <c:pt idx="5">
                  <c:v>Specialized</c:v>
                </c:pt>
                <c:pt idx="6">
                  <c:v>Other</c:v>
                </c:pt>
              </c:strCache>
            </c:strRef>
          </c:cat>
          <c:val>
            <c:numRef>
              <c:f>'Fig3-data'!$B$7:$H$7</c:f>
              <c:numCache>
                <c:formatCode>0.0</c:formatCode>
                <c:ptCount val="7"/>
                <c:pt idx="0">
                  <c:v>15.13</c:v>
                </c:pt>
                <c:pt idx="1">
                  <c:v>12.205</c:v>
                </c:pt>
                <c:pt idx="2">
                  <c:v>17.882999999999999</c:v>
                </c:pt>
                <c:pt idx="3">
                  <c:v>13.493</c:v>
                </c:pt>
                <c:pt idx="4">
                  <c:v>25.922000000000001</c:v>
                </c:pt>
                <c:pt idx="5">
                  <c:v>33.409999999999997</c:v>
                </c:pt>
                <c:pt idx="6">
                  <c:v>16.798999999999999</c:v>
                </c:pt>
              </c:numCache>
            </c:numRef>
          </c:val>
        </c:ser>
        <c:ser>
          <c:idx val="3"/>
          <c:order val="3"/>
          <c:tx>
            <c:strRef>
              <c:f>'Fig3-data'!$A$8</c:f>
              <c:strCache>
                <c:ptCount val="1"/>
                <c:pt idx="0">
                  <c:v>Part-Time Faculty</c:v>
                </c:pt>
              </c:strCache>
            </c:strRef>
          </c:tx>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'Fig3-data'!$B$4:$H$4</c:f>
              <c:strCache>
                <c:ptCount val="7"/>
                <c:pt idx="0">
                  <c:v>Doctoral and Research</c:v>
                </c:pt>
                <c:pt idx="1">
                  <c:v>Master's</c:v>
                </c:pt>
                <c:pt idx="2">
                  <c:v>Private Baccalaureate</c:v>
                </c:pt>
                <c:pt idx="3">
                  <c:v>Public Associate's</c:v>
                </c:pt>
                <c:pt idx="4">
                  <c:v>For-Profit</c:v>
                </c:pt>
                <c:pt idx="5">
                  <c:v>Specialized</c:v>
                </c:pt>
                <c:pt idx="6">
                  <c:v>Other</c:v>
                </c:pt>
              </c:strCache>
            </c:strRef>
          </c:cat>
          <c:val>
            <c:numRef>
              <c:f>'Fig3-data'!$B$8:$H$8</c:f>
              <c:numCache>
                <c:formatCode>0.0</c:formatCode>
                <c:ptCount val="7"/>
                <c:pt idx="0">
                  <c:v>19.873999999999999</c:v>
                </c:pt>
                <c:pt idx="1">
                  <c:v>50.3</c:v>
                </c:pt>
                <c:pt idx="2">
                  <c:v>41.497</c:v>
                </c:pt>
                <c:pt idx="3">
                  <c:v>70.326999999999998</c:v>
                </c:pt>
                <c:pt idx="4">
                  <c:v>72.326999999999998</c:v>
                </c:pt>
                <c:pt idx="5">
                  <c:v>33.688000000000002</c:v>
                </c:pt>
                <c:pt idx="6">
                  <c:v>50.747</c:v>
                </c:pt>
              </c:numCache>
            </c:numRef>
          </c:val>
        </c:ser>
        <c:ser>
          <c:idx val="7"/>
          <c:order val="4"/>
          <c:tx>
            <c:strRef>
              <c:f>'Fig3-data'!$A$9</c:f>
              <c:strCache>
                <c:ptCount val="1"/>
                <c:pt idx="0">
                  <c:v>Graduate Student Employees</c:v>
                </c:pt>
              </c:strCache>
            </c:strRef>
          </c:tx>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6"/>
              <c:delete val="1"/>
              <c:extLst>
                <c:ext xmlns:c15="http://schemas.microsoft.com/office/drawing/2012/chart" uri="{CE6537A1-D6FC-4f65-9D91-7224C49458BB}"/>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'Fig3-data'!$B$4:$H$4</c:f>
              <c:strCache>
                <c:ptCount val="7"/>
                <c:pt idx="0">
                  <c:v>Doctoral and Research</c:v>
                </c:pt>
                <c:pt idx="1">
                  <c:v>Master's</c:v>
                </c:pt>
                <c:pt idx="2">
                  <c:v>Private Baccalaureate</c:v>
                </c:pt>
                <c:pt idx="3">
                  <c:v>Public Associate's</c:v>
                </c:pt>
                <c:pt idx="4">
                  <c:v>For-Profit</c:v>
                </c:pt>
                <c:pt idx="5">
                  <c:v>Specialized</c:v>
                </c:pt>
                <c:pt idx="6">
                  <c:v>Other</c:v>
                </c:pt>
              </c:strCache>
            </c:strRef>
          </c:cat>
          <c:val>
            <c:numRef>
              <c:f>'Fig3-data'!$B$9:$H$9</c:f>
              <c:numCache>
                <c:formatCode>0.0</c:formatCode>
                <c:ptCount val="7"/>
                <c:pt idx="0">
                  <c:v>39.533000000000001</c:v>
                </c:pt>
                <c:pt idx="1">
                  <c:v>8.1340000000000003</c:v>
                </c:pt>
                <c:pt idx="2">
                  <c:v>1.399</c:v>
                </c:pt>
                <c:pt idx="3">
                  <c:v>0</c:v>
                </c:pt>
                <c:pt idx="4">
                  <c:v>0.71</c:v>
                </c:pt>
                <c:pt idx="5">
                  <c:v>12.361000000000001</c:v>
                </c:pt>
                <c:pt idx="6">
                  <c:v>2.0139999999999998</c:v>
                </c:pt>
              </c:numCache>
            </c:numRef>
          </c:val>
        </c:ser>
        <c:dLbls>
          <c:showLegendKey val="0"/>
          <c:showVal val="0"/>
          <c:showCatName val="0"/>
          <c:showSerName val="0"/>
          <c:showPercent val="0"/>
          <c:showBubbleSize val="0"/>
        </c:dLbls>
        <c:gapWidth val="150"/>
        <c:overlap val="100"/>
        <c:axId val="152136968"/>
        <c:axId val="250508880"/>
      </c:barChart>
      <c:catAx>
        <c:axId val="152136968"/>
        <c:scaling>
          <c:orientation val="minMax"/>
        </c:scaling>
        <c:delete val="0"/>
        <c:axPos val="b"/>
        <c:numFmt formatCode="General" sourceLinked="1"/>
        <c:majorTickMark val="out"/>
        <c:minorTickMark val="none"/>
        <c:tickLblPos val="nextTo"/>
        <c:crossAx val="250508880"/>
        <c:crosses val="autoZero"/>
        <c:auto val="1"/>
        <c:lblAlgn val="ctr"/>
        <c:lblOffset val="100"/>
        <c:noMultiLvlLbl val="0"/>
      </c:catAx>
      <c:valAx>
        <c:axId val="250508880"/>
        <c:scaling>
          <c:orientation val="minMax"/>
        </c:scaling>
        <c:delete val="0"/>
        <c:axPos val="l"/>
        <c:majorGridlines/>
        <c:title>
          <c:tx>
            <c:rich>
              <a:bodyPr rot="-5400000" vert="horz"/>
              <a:lstStyle/>
              <a:p>
                <a:pPr>
                  <a:defRPr/>
                </a:pPr>
                <a:r>
                  <a:rPr lang="en-US"/>
                  <a:t>Percent of Total Instructional Staff</a:t>
                </a:r>
              </a:p>
            </c:rich>
          </c:tx>
          <c:layout/>
          <c:overlay val="0"/>
        </c:title>
        <c:numFmt formatCode="0%" sourceLinked="0"/>
        <c:majorTickMark val="out"/>
        <c:minorTickMark val="none"/>
        <c:tickLblPos val="nextTo"/>
        <c:crossAx val="152136968"/>
        <c:crosses val="autoZero"/>
        <c:crossBetween val="between"/>
      </c:valAx>
    </c:plotArea>
    <c:legend>
      <c:legendPos val="t"/>
      <c:layout/>
      <c:overlay val="0"/>
      <c:spPr>
        <a:solidFill>
          <a:schemeClr val="bg1"/>
        </a:solidFill>
        <a:ln>
          <a:solidFill>
            <a:schemeClr val="tx1"/>
          </a:solidFill>
        </a:ln>
      </c:sp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4</a:t>
            </a:r>
            <a:r>
              <a:rPr lang="en-US" sz="1600"/>
              <a:t/>
            </a:r>
            <a:br>
              <a:rPr lang="en-US" sz="1600"/>
            </a:br>
            <a:r>
              <a:rPr lang="en-US" sz="1600"/>
              <a:t>Faculty Employment Status, by Institutional Category, Fall</a:t>
            </a:r>
            <a:r>
              <a:rPr lang="en-US" sz="1600" baseline="0"/>
              <a:t> </a:t>
            </a:r>
            <a:r>
              <a:rPr lang="en-US" sz="1600"/>
              <a:t>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16234565514E-2"/>
          <c:y val="0.16194503782545797"/>
          <c:w val="0.91486520713728137"/>
          <c:h val="0.68645254747127549"/>
        </c:manualLayout>
      </c:layout>
      <c:barChart>
        <c:barDir val="col"/>
        <c:grouping val="percentStacked"/>
        <c:varyColors val="0"/>
        <c:ser>
          <c:idx val="0"/>
          <c:order val="0"/>
          <c:tx>
            <c:strRef>
              <c:f>'Fig4-data'!$A$5</c:f>
              <c:strCache>
                <c:ptCount val="1"/>
                <c:pt idx="0">
                  <c:v>Full-Time Tenured Faculty</c:v>
                </c:pt>
              </c:strCache>
            </c:strRef>
          </c:tx>
          <c:invertIfNegative val="0"/>
          <c:dLbls>
            <c:dLbl>
              <c:idx val="4"/>
              <c:delete val="1"/>
              <c:extLst>
                <c:ext xmlns:c15="http://schemas.microsoft.com/office/drawing/2012/chart" uri="{CE6537A1-D6FC-4f65-9D91-7224C49458BB}"/>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'Fig4-data'!$B$4:$H$4</c:f>
              <c:strCache>
                <c:ptCount val="7"/>
                <c:pt idx="0">
                  <c:v>Doctoral and Research</c:v>
                </c:pt>
                <c:pt idx="1">
                  <c:v>Master's</c:v>
                </c:pt>
                <c:pt idx="2">
                  <c:v>Private Baccalaureate</c:v>
                </c:pt>
                <c:pt idx="3">
                  <c:v>Public Associate's</c:v>
                </c:pt>
                <c:pt idx="4">
                  <c:v>For-Profit</c:v>
                </c:pt>
                <c:pt idx="5">
                  <c:v>Specialized</c:v>
                </c:pt>
                <c:pt idx="6">
                  <c:v>Other</c:v>
                </c:pt>
              </c:strCache>
            </c:strRef>
          </c:cat>
          <c:val>
            <c:numRef>
              <c:f>'Fig4-data'!$B$5:$H$5</c:f>
              <c:numCache>
                <c:formatCode>0.0</c:formatCode>
                <c:ptCount val="7"/>
                <c:pt idx="0">
                  <c:v>30.449000000000002</c:v>
                </c:pt>
                <c:pt idx="1">
                  <c:v>21.742999999999999</c:v>
                </c:pt>
                <c:pt idx="2">
                  <c:v>27.029</c:v>
                </c:pt>
                <c:pt idx="3">
                  <c:v>12.317</c:v>
                </c:pt>
                <c:pt idx="4">
                  <c:v>0.85</c:v>
                </c:pt>
                <c:pt idx="5">
                  <c:v>12.641</c:v>
                </c:pt>
                <c:pt idx="6">
                  <c:v>20.417000000000002</c:v>
                </c:pt>
              </c:numCache>
            </c:numRef>
          </c:val>
        </c:ser>
        <c:ser>
          <c:idx val="1"/>
          <c:order val="1"/>
          <c:tx>
            <c:strRef>
              <c:f>'Fig4-data'!$A$6</c:f>
              <c:strCache>
                <c:ptCount val="1"/>
                <c:pt idx="0">
                  <c:v>Full-Time Tenure-Track Faculty</c:v>
                </c:pt>
              </c:strCache>
            </c:strRef>
          </c:tx>
          <c:invertIfNegative val="0"/>
          <c:dLbls>
            <c:dLbl>
              <c:idx val="4"/>
              <c:delete val="1"/>
              <c:extLst>
                <c:ext xmlns:c15="http://schemas.microsoft.com/office/drawing/2012/chart" uri="{CE6537A1-D6FC-4f65-9D91-7224C49458BB}"/>
              </c:extLst>
            </c:dLbl>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'Fig4-data'!$B$4:$H$4</c:f>
              <c:strCache>
                <c:ptCount val="7"/>
                <c:pt idx="0">
                  <c:v>Doctoral and Research</c:v>
                </c:pt>
                <c:pt idx="1">
                  <c:v>Master's</c:v>
                </c:pt>
                <c:pt idx="2">
                  <c:v>Private Baccalaureate</c:v>
                </c:pt>
                <c:pt idx="3">
                  <c:v>Public Associate's</c:v>
                </c:pt>
                <c:pt idx="4">
                  <c:v>For-Profit</c:v>
                </c:pt>
                <c:pt idx="5">
                  <c:v>Specialized</c:v>
                </c:pt>
                <c:pt idx="6">
                  <c:v>Other</c:v>
                </c:pt>
              </c:strCache>
            </c:strRef>
          </c:cat>
          <c:val>
            <c:numRef>
              <c:f>'Fig4-data'!$B$6:$H$6</c:f>
              <c:numCache>
                <c:formatCode>0.0</c:formatCode>
                <c:ptCount val="7"/>
                <c:pt idx="0">
                  <c:v>11.661</c:v>
                </c:pt>
                <c:pt idx="1">
                  <c:v>10.217000000000001</c:v>
                </c:pt>
                <c:pt idx="2">
                  <c:v>12.747999999999999</c:v>
                </c:pt>
                <c:pt idx="3">
                  <c:v>3.863</c:v>
                </c:pt>
                <c:pt idx="4">
                  <c:v>0.19900000000000001</c:v>
                </c:pt>
                <c:pt idx="5">
                  <c:v>10.795999999999999</c:v>
                </c:pt>
                <c:pt idx="6">
                  <c:v>10.648</c:v>
                </c:pt>
              </c:numCache>
            </c:numRef>
          </c:val>
        </c:ser>
        <c:ser>
          <c:idx val="2"/>
          <c:order val="2"/>
          <c:tx>
            <c:strRef>
              <c:f>'Fig4-data'!$A$7</c:f>
              <c:strCache>
                <c:ptCount val="1"/>
                <c:pt idx="0">
                  <c:v>Full-Time Non-Tenure-Track Faculty</c:v>
                </c:pt>
              </c:strCache>
            </c:strRef>
          </c:tx>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'Fig4-data'!$B$4:$H$4</c:f>
              <c:strCache>
                <c:ptCount val="7"/>
                <c:pt idx="0">
                  <c:v>Doctoral and Research</c:v>
                </c:pt>
                <c:pt idx="1">
                  <c:v>Master's</c:v>
                </c:pt>
                <c:pt idx="2">
                  <c:v>Private Baccalaureate</c:v>
                </c:pt>
                <c:pt idx="3">
                  <c:v>Public Associate's</c:v>
                </c:pt>
                <c:pt idx="4">
                  <c:v>For-Profit</c:v>
                </c:pt>
                <c:pt idx="5">
                  <c:v>Specialized</c:v>
                </c:pt>
                <c:pt idx="6">
                  <c:v>Other</c:v>
                </c:pt>
              </c:strCache>
            </c:strRef>
          </c:cat>
          <c:val>
            <c:numRef>
              <c:f>'Fig4-data'!$B$7:$H$7</c:f>
              <c:numCache>
                <c:formatCode>0.0</c:formatCode>
                <c:ptCount val="7"/>
                <c:pt idx="0">
                  <c:v>25.021999999999998</c:v>
                </c:pt>
                <c:pt idx="1">
                  <c:v>13.286</c:v>
                </c:pt>
                <c:pt idx="2">
                  <c:v>18.137</c:v>
                </c:pt>
                <c:pt idx="3">
                  <c:v>13.493</c:v>
                </c:pt>
                <c:pt idx="4">
                  <c:v>26.106999999999999</c:v>
                </c:pt>
                <c:pt idx="5">
                  <c:v>38.122999999999998</c:v>
                </c:pt>
                <c:pt idx="6">
                  <c:v>17.145</c:v>
                </c:pt>
              </c:numCache>
            </c:numRef>
          </c:val>
        </c:ser>
        <c:ser>
          <c:idx val="3"/>
          <c:order val="3"/>
          <c:tx>
            <c:strRef>
              <c:f>'Fig4-data'!$A$8</c:f>
              <c:strCache>
                <c:ptCount val="1"/>
                <c:pt idx="0">
                  <c:v>Part-Time Faculty</c:v>
                </c:pt>
              </c:strCache>
            </c:strRef>
          </c:tx>
          <c:invertIfNegative val="0"/>
          <c:dLbls>
            <c:spPr>
              <a:solidFill>
                <a:schemeClr val="bg1"/>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'Fig4-data'!$B$4:$H$4</c:f>
              <c:strCache>
                <c:ptCount val="7"/>
                <c:pt idx="0">
                  <c:v>Doctoral and Research</c:v>
                </c:pt>
                <c:pt idx="1">
                  <c:v>Master's</c:v>
                </c:pt>
                <c:pt idx="2">
                  <c:v>Private Baccalaureate</c:v>
                </c:pt>
                <c:pt idx="3">
                  <c:v>Public Associate's</c:v>
                </c:pt>
                <c:pt idx="4">
                  <c:v>For-Profit</c:v>
                </c:pt>
                <c:pt idx="5">
                  <c:v>Specialized</c:v>
                </c:pt>
                <c:pt idx="6">
                  <c:v>Other</c:v>
                </c:pt>
              </c:strCache>
            </c:strRef>
          </c:cat>
          <c:val>
            <c:numRef>
              <c:f>'Fig4-data'!$B$8:$H$8</c:f>
              <c:numCache>
                <c:formatCode>0.0</c:formatCode>
                <c:ptCount val="7"/>
                <c:pt idx="0">
                  <c:v>32.866999999999997</c:v>
                </c:pt>
                <c:pt idx="1">
                  <c:v>54.753999999999998</c:v>
                </c:pt>
                <c:pt idx="2">
                  <c:v>42.085999999999999</c:v>
                </c:pt>
                <c:pt idx="3">
                  <c:v>70.326999999999998</c:v>
                </c:pt>
                <c:pt idx="4">
                  <c:v>72.843999999999994</c:v>
                </c:pt>
                <c:pt idx="5">
                  <c:v>38.44</c:v>
                </c:pt>
                <c:pt idx="6">
                  <c:v>51.79</c:v>
                </c:pt>
              </c:numCache>
            </c:numRef>
          </c:val>
        </c:ser>
        <c:dLbls>
          <c:showLegendKey val="0"/>
          <c:showVal val="0"/>
          <c:showCatName val="0"/>
          <c:showSerName val="0"/>
          <c:showPercent val="0"/>
          <c:showBubbleSize val="0"/>
        </c:dLbls>
        <c:gapWidth val="150"/>
        <c:overlap val="100"/>
        <c:axId val="250365944"/>
        <c:axId val="250376568"/>
      </c:barChart>
      <c:catAx>
        <c:axId val="250365944"/>
        <c:scaling>
          <c:orientation val="minMax"/>
        </c:scaling>
        <c:delete val="0"/>
        <c:axPos val="b"/>
        <c:numFmt formatCode="General" sourceLinked="1"/>
        <c:majorTickMark val="out"/>
        <c:minorTickMark val="none"/>
        <c:tickLblPos val="nextTo"/>
        <c:crossAx val="250376568"/>
        <c:crosses val="autoZero"/>
        <c:auto val="1"/>
        <c:lblAlgn val="ctr"/>
        <c:lblOffset val="100"/>
        <c:noMultiLvlLbl val="0"/>
      </c:catAx>
      <c:valAx>
        <c:axId val="250376568"/>
        <c:scaling>
          <c:orientation val="minMax"/>
        </c:scaling>
        <c:delete val="0"/>
        <c:axPos val="l"/>
        <c:majorGridlines/>
        <c:title>
          <c:tx>
            <c:rich>
              <a:bodyPr rot="-5400000" vert="horz"/>
              <a:lstStyle/>
              <a:p>
                <a:pPr>
                  <a:defRPr/>
                </a:pPr>
                <a:r>
                  <a:rPr lang="en-US"/>
                  <a:t>Percent of Total Faculty</a:t>
                </a:r>
              </a:p>
            </c:rich>
          </c:tx>
          <c:layout/>
          <c:overlay val="0"/>
        </c:title>
        <c:numFmt formatCode="0%" sourceLinked="0"/>
        <c:majorTickMark val="out"/>
        <c:minorTickMark val="none"/>
        <c:tickLblPos val="nextTo"/>
        <c:crossAx val="250365944"/>
        <c:crosses val="autoZero"/>
        <c:crossBetween val="between"/>
      </c:valAx>
    </c:plotArea>
    <c:legend>
      <c:legendPos val="t"/>
      <c:layout/>
      <c:overlay val="0"/>
      <c:spPr>
        <a:solidFill>
          <a:schemeClr val="bg1"/>
        </a:solidFill>
        <a:ln>
          <a:solidFill>
            <a:schemeClr val="tx1"/>
          </a:solidFill>
        </a:ln>
      </c:sp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5</a:t>
            </a:r>
            <a:r>
              <a:rPr lang="en-US" sz="1600"/>
              <a:t/>
            </a:r>
            <a:br>
              <a:rPr lang="en-US" sz="1600"/>
            </a:br>
            <a:r>
              <a:rPr lang="en-US" sz="1600"/>
              <a:t>Instructional Staff Employment Status, by Gender, Fall</a:t>
            </a:r>
            <a:r>
              <a:rPr lang="en-US" sz="1600" baseline="0"/>
              <a:t> </a:t>
            </a:r>
            <a:r>
              <a:rPr lang="en-US" sz="1600"/>
              <a:t>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16234565514E-2"/>
          <c:y val="0.16194503782545797"/>
          <c:w val="0.91486520713728137"/>
          <c:h val="0.68645254747127549"/>
        </c:manualLayout>
      </c:layout>
      <c:barChart>
        <c:barDir val="col"/>
        <c:grouping val="clustered"/>
        <c:varyColors val="0"/>
        <c:ser>
          <c:idx val="0"/>
          <c:order val="0"/>
          <c:tx>
            <c:strRef>
              <c:f>'Fig5-data'!$A$6</c:f>
              <c:strCache>
                <c:ptCount val="1"/>
                <c:pt idx="0">
                  <c:v>Full-Time Tenured Faculty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'Fig5-data'!$B$5:$C$5</c:f>
              <c:strCache>
                <c:ptCount val="2"/>
                <c:pt idx="0">
                  <c:v>Women</c:v>
                </c:pt>
                <c:pt idx="1">
                  <c:v>Men</c:v>
                </c:pt>
              </c:strCache>
            </c:strRef>
          </c:cat>
          <c:val>
            <c:numRef>
              <c:f>'Fig5-data'!$B$6:$C$6</c:f>
              <c:numCache>
                <c:formatCode>0.0</c:formatCode>
                <c:ptCount val="2"/>
                <c:pt idx="0">
                  <c:v>12.58</c:v>
                </c:pt>
                <c:pt idx="1">
                  <c:v>20.407</c:v>
                </c:pt>
              </c:numCache>
            </c:numRef>
          </c:val>
        </c:ser>
        <c:ser>
          <c:idx val="1"/>
          <c:order val="1"/>
          <c:tx>
            <c:strRef>
              <c:f>'Fig5-data'!$A$7</c:f>
              <c:strCache>
                <c:ptCount val="1"/>
                <c:pt idx="0">
                  <c:v>Full-Time Tenure-Track Faculty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'Fig5-data'!$B$5:$C$5</c:f>
              <c:strCache>
                <c:ptCount val="2"/>
                <c:pt idx="0">
                  <c:v>Women</c:v>
                </c:pt>
                <c:pt idx="1">
                  <c:v>Men</c:v>
                </c:pt>
              </c:strCache>
            </c:strRef>
          </c:cat>
          <c:val>
            <c:numRef>
              <c:f>'Fig5-data'!$B$7:$C$7</c:f>
              <c:numCache>
                <c:formatCode>0.0</c:formatCode>
                <c:ptCount val="2"/>
                <c:pt idx="0">
                  <c:v>6.8680000000000003</c:v>
                </c:pt>
                <c:pt idx="1">
                  <c:v>6.9710000000000001</c:v>
                </c:pt>
              </c:numCache>
            </c:numRef>
          </c:val>
        </c:ser>
        <c:ser>
          <c:idx val="2"/>
          <c:order val="2"/>
          <c:tx>
            <c:strRef>
              <c:f>'Fig5-data'!$A$8</c:f>
              <c:strCache>
                <c:ptCount val="1"/>
                <c:pt idx="0">
                  <c:v>Full-Time Non-Tenure-Track Faculty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'Fig5-data'!$B$5:$C$5</c:f>
              <c:strCache>
                <c:ptCount val="2"/>
                <c:pt idx="0">
                  <c:v>Women</c:v>
                </c:pt>
                <c:pt idx="1">
                  <c:v>Men</c:v>
                </c:pt>
              </c:strCache>
            </c:strRef>
          </c:cat>
          <c:val>
            <c:numRef>
              <c:f>'Fig5-data'!$B$8:$C$8</c:f>
              <c:numCache>
                <c:formatCode>0.0</c:formatCode>
                <c:ptCount val="2"/>
                <c:pt idx="0">
                  <c:v>16.526</c:v>
                </c:pt>
                <c:pt idx="1">
                  <c:v>14.926</c:v>
                </c:pt>
              </c:numCache>
            </c:numRef>
          </c:val>
        </c:ser>
        <c:ser>
          <c:idx val="3"/>
          <c:order val="3"/>
          <c:tx>
            <c:strRef>
              <c:f>'Fig5-data'!$A$9</c:f>
              <c:strCache>
                <c:ptCount val="1"/>
                <c:pt idx="0">
                  <c:v>Part-Time Faculty</c:v>
                </c:pt>
              </c:strCache>
            </c:strRef>
          </c:tx>
          <c:invertIfNegative val="0"/>
          <c:dLbls>
            <c:dLbl>
              <c:idx val="1"/>
              <c:layout>
                <c:manualLayout>
                  <c:x val="-1.0764401642597454E-16"/>
                  <c:y val="-1.412358021478645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'Fig5-data'!$B$5:$C$5</c:f>
              <c:strCache>
                <c:ptCount val="2"/>
                <c:pt idx="0">
                  <c:v>Women</c:v>
                </c:pt>
                <c:pt idx="1">
                  <c:v>Men</c:v>
                </c:pt>
              </c:strCache>
            </c:strRef>
          </c:cat>
          <c:val>
            <c:numRef>
              <c:f>'Fig5-data'!$B$9:$C$9</c:f>
              <c:numCache>
                <c:formatCode>0.0</c:formatCode>
                <c:ptCount val="2"/>
                <c:pt idx="0">
                  <c:v>45.201999999999998</c:v>
                </c:pt>
                <c:pt idx="1">
                  <c:v>38.029000000000003</c:v>
                </c:pt>
              </c:numCache>
            </c:numRef>
          </c:val>
        </c:ser>
        <c:ser>
          <c:idx val="4"/>
          <c:order val="4"/>
          <c:tx>
            <c:strRef>
              <c:f>'Fig5-data'!$A$10</c:f>
              <c:strCache>
                <c:ptCount val="1"/>
                <c:pt idx="0">
                  <c:v>Graduate Student Employees</c:v>
                </c:pt>
              </c:strCache>
            </c:strRef>
          </c:tx>
          <c:invertIfNegative val="0"/>
          <c:dLbls>
            <c:dLbl>
              <c:idx val="0"/>
              <c:layout>
                <c:manualLayout>
                  <c:x val="0"/>
                  <c:y val="-6.0529629491941931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'Fig5-data'!$B$5:$C$5</c:f>
              <c:strCache>
                <c:ptCount val="2"/>
                <c:pt idx="0">
                  <c:v>Women</c:v>
                </c:pt>
                <c:pt idx="1">
                  <c:v>Men</c:v>
                </c:pt>
              </c:strCache>
            </c:strRef>
          </c:cat>
          <c:val>
            <c:numRef>
              <c:f>'Fig5-data'!$B$10:$C$10</c:f>
              <c:numCache>
                <c:formatCode>0.0</c:formatCode>
                <c:ptCount val="2"/>
                <c:pt idx="0">
                  <c:v>18.824000000000002</c:v>
                </c:pt>
                <c:pt idx="1">
                  <c:v>19.666</c:v>
                </c:pt>
              </c:numCache>
            </c:numRef>
          </c:val>
        </c:ser>
        <c:dLbls>
          <c:showLegendKey val="0"/>
          <c:showVal val="0"/>
          <c:showCatName val="0"/>
          <c:showSerName val="0"/>
          <c:showPercent val="0"/>
          <c:showBubbleSize val="0"/>
        </c:dLbls>
        <c:gapWidth val="150"/>
        <c:axId val="250608016"/>
        <c:axId val="250608408"/>
      </c:barChart>
      <c:catAx>
        <c:axId val="250608016"/>
        <c:scaling>
          <c:orientation val="minMax"/>
        </c:scaling>
        <c:delete val="0"/>
        <c:axPos val="b"/>
        <c:numFmt formatCode="General" sourceLinked="1"/>
        <c:majorTickMark val="out"/>
        <c:minorTickMark val="none"/>
        <c:tickLblPos val="nextTo"/>
        <c:crossAx val="250608408"/>
        <c:crosses val="autoZero"/>
        <c:auto val="1"/>
        <c:lblAlgn val="ctr"/>
        <c:lblOffset val="100"/>
        <c:noMultiLvlLbl val="0"/>
      </c:catAx>
      <c:valAx>
        <c:axId val="250608408"/>
        <c:scaling>
          <c:orientation val="minMax"/>
        </c:scaling>
        <c:delete val="0"/>
        <c:axPos val="l"/>
        <c:majorGridlines/>
        <c:title>
          <c:tx>
            <c:rich>
              <a:bodyPr rot="-5400000" vert="horz"/>
              <a:lstStyle/>
              <a:p>
                <a:pPr>
                  <a:defRPr/>
                </a:pPr>
                <a:r>
                  <a:rPr lang="en-US"/>
                  <a:t>Percent of Total Instructional Staff</a:t>
                </a:r>
              </a:p>
            </c:rich>
          </c:tx>
          <c:layout/>
          <c:overlay val="0"/>
        </c:title>
        <c:numFmt formatCode="#,##0" sourceLinked="0"/>
        <c:majorTickMark val="out"/>
        <c:minorTickMark val="none"/>
        <c:tickLblPos val="nextTo"/>
        <c:crossAx val="250608016"/>
        <c:crosses val="autoZero"/>
        <c:crossBetween val="between"/>
      </c:valAx>
    </c:plotArea>
    <c:legend>
      <c:legendPos val="t"/>
      <c:layout>
        <c:manualLayout>
          <c:xMode val="edge"/>
          <c:yMode val="edge"/>
          <c:x val="0.15644678176695803"/>
          <c:y val="0.10907439234447937"/>
          <c:w val="0.70472099978328395"/>
          <c:h val="6.994365501733435E-2"/>
        </c:manualLayout>
      </c:layout>
      <c:overlay val="0"/>
      <c:spPr>
        <a:solidFill>
          <a:schemeClr val="bg1"/>
        </a:solidFill>
        <a:ln>
          <a:solidFill>
            <a:schemeClr val="tx1"/>
          </a:solidFill>
        </a:ln>
      </c:spPr>
    </c:legend>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6</a:t>
            </a:r>
            <a:r>
              <a:rPr lang="en-US" sz="1600"/>
              <a:t/>
            </a:r>
            <a:br>
              <a:rPr lang="en-US" sz="1600"/>
            </a:br>
            <a:r>
              <a:rPr lang="en-US" sz="1600"/>
              <a:t>Faculty Employment Status, by Gender, Fall</a:t>
            </a:r>
            <a:r>
              <a:rPr lang="en-US" sz="1600" baseline="0"/>
              <a:t> </a:t>
            </a:r>
            <a:r>
              <a:rPr lang="en-US" sz="1600"/>
              <a:t>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48378241707E-2"/>
          <c:y val="0.18615688962223473"/>
          <c:w val="0.91486520713728137"/>
          <c:h val="0.66022304135810062"/>
        </c:manualLayout>
      </c:layout>
      <c:barChart>
        <c:barDir val="col"/>
        <c:grouping val="clustered"/>
        <c:varyColors val="0"/>
        <c:ser>
          <c:idx val="0"/>
          <c:order val="0"/>
          <c:tx>
            <c:strRef>
              <c:f>'Fig6-data'!$A$6</c:f>
              <c:strCache>
                <c:ptCount val="1"/>
                <c:pt idx="0">
                  <c:v>Full-Time Tenured Faculty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'Fig6-data'!$B$5:$C$5</c:f>
              <c:strCache>
                <c:ptCount val="2"/>
                <c:pt idx="0">
                  <c:v>Women</c:v>
                </c:pt>
                <c:pt idx="1">
                  <c:v>Men</c:v>
                </c:pt>
              </c:strCache>
            </c:strRef>
          </c:cat>
          <c:val>
            <c:numRef>
              <c:f>'Fig6-data'!$B$6:$C$6</c:f>
              <c:numCache>
                <c:formatCode>0.0</c:formatCode>
                <c:ptCount val="2"/>
                <c:pt idx="0">
                  <c:v>15.497</c:v>
                </c:pt>
                <c:pt idx="1">
                  <c:v>25.402999999999999</c:v>
                </c:pt>
              </c:numCache>
            </c:numRef>
          </c:val>
        </c:ser>
        <c:ser>
          <c:idx val="1"/>
          <c:order val="1"/>
          <c:tx>
            <c:strRef>
              <c:f>'Fig6-data'!$A$7</c:f>
              <c:strCache>
                <c:ptCount val="1"/>
                <c:pt idx="0">
                  <c:v>Full-Time Tenure-Track Faculty</c:v>
                </c:pt>
              </c:strCache>
            </c:strRef>
          </c:tx>
          <c:invertIfNegative val="0"/>
          <c:dLbls>
            <c:dLbl>
              <c:idx val="0"/>
              <c:layout>
                <c:manualLayout>
                  <c:x val="0"/>
                  <c:y val="-1.0088271581990322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'Fig6-data'!$B$5:$C$5</c:f>
              <c:strCache>
                <c:ptCount val="2"/>
                <c:pt idx="0">
                  <c:v>Women</c:v>
                </c:pt>
                <c:pt idx="1">
                  <c:v>Men</c:v>
                </c:pt>
              </c:strCache>
            </c:strRef>
          </c:cat>
          <c:val>
            <c:numRef>
              <c:f>'Fig6-data'!$B$7:$C$7</c:f>
              <c:numCache>
                <c:formatCode>0.0</c:formatCode>
                <c:ptCount val="2"/>
                <c:pt idx="0">
                  <c:v>8.4600000000000009</c:v>
                </c:pt>
                <c:pt idx="1">
                  <c:v>8.6780000000000008</c:v>
                </c:pt>
              </c:numCache>
            </c:numRef>
          </c:val>
        </c:ser>
        <c:ser>
          <c:idx val="2"/>
          <c:order val="2"/>
          <c:tx>
            <c:strRef>
              <c:f>'Fig6-data'!$A$8</c:f>
              <c:strCache>
                <c:ptCount val="1"/>
                <c:pt idx="0">
                  <c:v>Full-Time Non-Tenure-Track Faculty</c:v>
                </c:pt>
              </c:strCache>
            </c:strRef>
          </c:tx>
          <c:invertIfNegative val="0"/>
          <c:dLbls>
            <c:dLbl>
              <c:idx val="1"/>
              <c:layout>
                <c:manualLayout>
                  <c:x val="0"/>
                  <c:y val="-4.0353086327961285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'Fig6-data'!$B$5:$C$5</c:f>
              <c:strCache>
                <c:ptCount val="2"/>
                <c:pt idx="0">
                  <c:v>Women</c:v>
                </c:pt>
                <c:pt idx="1">
                  <c:v>Men</c:v>
                </c:pt>
              </c:strCache>
            </c:strRef>
          </c:cat>
          <c:val>
            <c:numRef>
              <c:f>'Fig6-data'!$B$8:$C$8</c:f>
              <c:numCache>
                <c:formatCode>0.0</c:formatCode>
                <c:ptCount val="2"/>
                <c:pt idx="0">
                  <c:v>20.358000000000001</c:v>
                </c:pt>
                <c:pt idx="1">
                  <c:v>18.579999999999998</c:v>
                </c:pt>
              </c:numCache>
            </c:numRef>
          </c:val>
        </c:ser>
        <c:ser>
          <c:idx val="3"/>
          <c:order val="3"/>
          <c:tx>
            <c:strRef>
              <c:f>'Fig6-data'!$A$9</c:f>
              <c:strCache>
                <c:ptCount val="1"/>
                <c:pt idx="0">
                  <c:v>Part-Time Faculty</c:v>
                </c:pt>
              </c:strCache>
            </c:strRef>
          </c:tx>
          <c:invertIfNegative val="0"/>
          <c:dLbls>
            <c:dLbl>
              <c:idx val="1"/>
              <c:layout>
                <c:manualLayout>
                  <c:x val="0"/>
                  <c:y val="-1.815888884758257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'Fig6-data'!$B$5:$C$5</c:f>
              <c:strCache>
                <c:ptCount val="2"/>
                <c:pt idx="0">
                  <c:v>Women</c:v>
                </c:pt>
                <c:pt idx="1">
                  <c:v>Men</c:v>
                </c:pt>
              </c:strCache>
            </c:strRef>
          </c:cat>
          <c:val>
            <c:numRef>
              <c:f>'Fig6-data'!$B$9:$C$9</c:f>
              <c:numCache>
                <c:formatCode>0.0</c:formatCode>
                <c:ptCount val="2"/>
                <c:pt idx="0">
                  <c:v>55.683999999999997</c:v>
                </c:pt>
                <c:pt idx="1">
                  <c:v>47.338999999999999</c:v>
                </c:pt>
              </c:numCache>
            </c:numRef>
          </c:val>
        </c:ser>
        <c:dLbls>
          <c:showLegendKey val="0"/>
          <c:showVal val="0"/>
          <c:showCatName val="0"/>
          <c:showSerName val="0"/>
          <c:showPercent val="0"/>
          <c:showBubbleSize val="0"/>
        </c:dLbls>
        <c:gapWidth val="150"/>
        <c:axId val="250609192"/>
        <c:axId val="250609584"/>
      </c:barChart>
      <c:catAx>
        <c:axId val="250609192"/>
        <c:scaling>
          <c:orientation val="minMax"/>
        </c:scaling>
        <c:delete val="0"/>
        <c:axPos val="b"/>
        <c:numFmt formatCode="General" sourceLinked="1"/>
        <c:majorTickMark val="out"/>
        <c:minorTickMark val="none"/>
        <c:tickLblPos val="nextTo"/>
        <c:crossAx val="250609584"/>
        <c:crosses val="autoZero"/>
        <c:auto val="1"/>
        <c:lblAlgn val="ctr"/>
        <c:lblOffset val="100"/>
        <c:noMultiLvlLbl val="0"/>
      </c:catAx>
      <c:valAx>
        <c:axId val="250609584"/>
        <c:scaling>
          <c:orientation val="minMax"/>
        </c:scaling>
        <c:delete val="0"/>
        <c:axPos val="l"/>
        <c:majorGridlines/>
        <c:title>
          <c:tx>
            <c:rich>
              <a:bodyPr rot="-5400000" vert="horz"/>
              <a:lstStyle/>
              <a:p>
                <a:pPr>
                  <a:defRPr/>
                </a:pPr>
                <a:r>
                  <a:rPr lang="en-US"/>
                  <a:t>Percent of Total Faculty</a:t>
                </a:r>
              </a:p>
            </c:rich>
          </c:tx>
          <c:layout/>
          <c:overlay val="0"/>
        </c:title>
        <c:numFmt formatCode="#,##0" sourceLinked="0"/>
        <c:majorTickMark val="out"/>
        <c:minorTickMark val="none"/>
        <c:tickLblPos val="nextTo"/>
        <c:crossAx val="250609192"/>
        <c:crosses val="autoZero"/>
        <c:crossBetween val="between"/>
      </c:valAx>
    </c:plotArea>
    <c:legend>
      <c:legendPos val="t"/>
      <c:layout>
        <c:manualLayout>
          <c:xMode val="edge"/>
          <c:yMode val="edge"/>
          <c:x val="0.15644678176695803"/>
          <c:y val="0.10907439234447937"/>
          <c:w val="0.70472099978328395"/>
          <c:h val="6.994365501733435E-2"/>
        </c:manualLayout>
      </c:layout>
      <c:overlay val="0"/>
      <c:spPr>
        <a:solidFill>
          <a:schemeClr val="bg1"/>
        </a:solidFill>
        <a:ln>
          <a:solidFill>
            <a:schemeClr val="tx1"/>
          </a:solidFill>
        </a:ln>
      </c:spPr>
    </c:legend>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7</a:t>
            </a:r>
            <a:r>
              <a:rPr lang="en-US" sz="1600"/>
              <a:t/>
            </a:r>
            <a:br>
              <a:rPr lang="en-US" sz="1600"/>
            </a:br>
            <a:r>
              <a:rPr lang="en-US" sz="1600"/>
              <a:t>Instructional Staff Employment Status, by Race or Ethnicity, Fall</a:t>
            </a:r>
            <a:r>
              <a:rPr lang="en-US" sz="1600" baseline="0"/>
              <a:t> </a:t>
            </a:r>
            <a:r>
              <a:rPr lang="en-US" sz="1600"/>
              <a:t>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16234565514E-2"/>
          <c:y val="0.16194503782545797"/>
          <c:w val="0.91486520713728137"/>
          <c:h val="0.68645254747127549"/>
        </c:manualLayout>
      </c:layout>
      <c:barChart>
        <c:barDir val="col"/>
        <c:grouping val="clustered"/>
        <c:varyColors val="0"/>
        <c:ser>
          <c:idx val="0"/>
          <c:order val="0"/>
          <c:tx>
            <c:strRef>
              <c:f>'Fig7-data'!$A$6</c:f>
              <c:strCache>
                <c:ptCount val="1"/>
                <c:pt idx="0">
                  <c:v>Full-Time Tenured Faculty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'Fig7-data'!$B$5:$F$5</c:f>
              <c:strCache>
                <c:ptCount val="5"/>
                <c:pt idx="0">
                  <c:v>Asian</c:v>
                </c:pt>
                <c:pt idx="1">
                  <c:v>Black or African American</c:v>
                </c:pt>
                <c:pt idx="2">
                  <c:v>Hispanic or Latino</c:v>
                </c:pt>
                <c:pt idx="3">
                  <c:v>White</c:v>
                </c:pt>
                <c:pt idx="4">
                  <c:v>Other</c:v>
                </c:pt>
              </c:strCache>
            </c:strRef>
          </c:cat>
          <c:val>
            <c:numRef>
              <c:f>'Fig7-data'!$B$6:$F$6</c:f>
              <c:numCache>
                <c:formatCode>0.0</c:formatCode>
                <c:ptCount val="5"/>
                <c:pt idx="0">
                  <c:v>22.088000000000001</c:v>
                </c:pt>
                <c:pt idx="1">
                  <c:v>12.249000000000001</c:v>
                </c:pt>
                <c:pt idx="2">
                  <c:v>17.099</c:v>
                </c:pt>
                <c:pt idx="3">
                  <c:v>18.902999999999999</c:v>
                </c:pt>
                <c:pt idx="4">
                  <c:v>4.431</c:v>
                </c:pt>
              </c:numCache>
            </c:numRef>
          </c:val>
        </c:ser>
        <c:ser>
          <c:idx val="1"/>
          <c:order val="1"/>
          <c:tx>
            <c:strRef>
              <c:f>'Fig7-data'!$A$7</c:f>
              <c:strCache>
                <c:ptCount val="1"/>
                <c:pt idx="0">
                  <c:v>Full-Time Tenure-Track Faculty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'Fig7-data'!$B$5:$F$5</c:f>
              <c:strCache>
                <c:ptCount val="5"/>
                <c:pt idx="0">
                  <c:v>Asian</c:v>
                </c:pt>
                <c:pt idx="1">
                  <c:v>Black or African American</c:v>
                </c:pt>
                <c:pt idx="2">
                  <c:v>Hispanic or Latino</c:v>
                </c:pt>
                <c:pt idx="3">
                  <c:v>White</c:v>
                </c:pt>
                <c:pt idx="4">
                  <c:v>Other</c:v>
                </c:pt>
              </c:strCache>
            </c:strRef>
          </c:cat>
          <c:val>
            <c:numRef>
              <c:f>'Fig7-data'!$B$7:$F$7</c:f>
              <c:numCache>
                <c:formatCode>0.0</c:formatCode>
                <c:ptCount val="5"/>
                <c:pt idx="0">
                  <c:v>12.346</c:v>
                </c:pt>
                <c:pt idx="1">
                  <c:v>6.9089999999999998</c:v>
                </c:pt>
                <c:pt idx="2">
                  <c:v>6.9160000000000004</c:v>
                </c:pt>
                <c:pt idx="3">
                  <c:v>6.7030000000000003</c:v>
                </c:pt>
                <c:pt idx="4">
                  <c:v>5.6280000000000001</c:v>
                </c:pt>
              </c:numCache>
            </c:numRef>
          </c:val>
        </c:ser>
        <c:ser>
          <c:idx val="2"/>
          <c:order val="2"/>
          <c:tx>
            <c:strRef>
              <c:f>'Fig7-data'!$A$8</c:f>
              <c:strCache>
                <c:ptCount val="1"/>
                <c:pt idx="0">
                  <c:v>Full-Time Non-Tenure-Track Faculty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'Fig7-data'!$B$5:$F$5</c:f>
              <c:strCache>
                <c:ptCount val="5"/>
                <c:pt idx="0">
                  <c:v>Asian</c:v>
                </c:pt>
                <c:pt idx="1">
                  <c:v>Black or African American</c:v>
                </c:pt>
                <c:pt idx="2">
                  <c:v>Hispanic or Latino</c:v>
                </c:pt>
                <c:pt idx="3">
                  <c:v>White</c:v>
                </c:pt>
                <c:pt idx="4">
                  <c:v>Other</c:v>
                </c:pt>
              </c:strCache>
            </c:strRef>
          </c:cat>
          <c:val>
            <c:numRef>
              <c:f>'Fig7-data'!$B$8:$F$8</c:f>
              <c:numCache>
                <c:formatCode>0.0</c:formatCode>
                <c:ptCount val="5"/>
                <c:pt idx="0">
                  <c:v>19.239999999999998</c:v>
                </c:pt>
                <c:pt idx="1">
                  <c:v>15.31</c:v>
                </c:pt>
                <c:pt idx="2">
                  <c:v>14.558999999999999</c:v>
                </c:pt>
                <c:pt idx="3">
                  <c:v>16.759</c:v>
                </c:pt>
                <c:pt idx="4">
                  <c:v>9.2590000000000003</c:v>
                </c:pt>
              </c:numCache>
            </c:numRef>
          </c:val>
        </c:ser>
        <c:ser>
          <c:idx val="3"/>
          <c:order val="3"/>
          <c:tx>
            <c:strRef>
              <c:f>'Fig7-data'!$A$9</c:f>
              <c:strCache>
                <c:ptCount val="1"/>
                <c:pt idx="0">
                  <c:v>Part-Time Faculty</c:v>
                </c:pt>
              </c:strCache>
            </c:strRef>
          </c:tx>
          <c:invertIfNegative val="0"/>
          <c:dLbls>
            <c:dLbl>
              <c:idx val="1"/>
              <c:layout>
                <c:manualLayout>
                  <c:x val="-1.0764401642597454E-16"/>
                  <c:y val="-1.412358021478645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'Fig7-data'!$B$5:$F$5</c:f>
              <c:strCache>
                <c:ptCount val="5"/>
                <c:pt idx="0">
                  <c:v>Asian</c:v>
                </c:pt>
                <c:pt idx="1">
                  <c:v>Black or African American</c:v>
                </c:pt>
                <c:pt idx="2">
                  <c:v>Hispanic or Latino</c:v>
                </c:pt>
                <c:pt idx="3">
                  <c:v>White</c:v>
                </c:pt>
                <c:pt idx="4">
                  <c:v>Other</c:v>
                </c:pt>
              </c:strCache>
            </c:strRef>
          </c:cat>
          <c:val>
            <c:numRef>
              <c:f>'Fig7-data'!$B$9:$F$9</c:f>
              <c:numCache>
                <c:formatCode>0.0</c:formatCode>
                <c:ptCount val="5"/>
                <c:pt idx="0">
                  <c:v>25.523</c:v>
                </c:pt>
                <c:pt idx="1">
                  <c:v>53.884</c:v>
                </c:pt>
                <c:pt idx="2">
                  <c:v>45.926000000000002</c:v>
                </c:pt>
                <c:pt idx="3">
                  <c:v>43.622</c:v>
                </c:pt>
                <c:pt idx="4">
                  <c:v>30.106999999999999</c:v>
                </c:pt>
              </c:numCache>
            </c:numRef>
          </c:val>
        </c:ser>
        <c:ser>
          <c:idx val="4"/>
          <c:order val="4"/>
          <c:tx>
            <c:strRef>
              <c:f>'Fig7-data'!$A$10</c:f>
              <c:strCache>
                <c:ptCount val="1"/>
                <c:pt idx="0">
                  <c:v>Graduate Student Employees</c:v>
                </c:pt>
              </c:strCache>
            </c:strRef>
          </c:tx>
          <c:invertIfNegative val="0"/>
          <c:dLbls>
            <c:dLbl>
              <c:idx val="0"/>
              <c:layout>
                <c:manualLayout>
                  <c:x val="0"/>
                  <c:y val="-6.0529629491941931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'Fig7-data'!$B$5:$F$5</c:f>
              <c:strCache>
                <c:ptCount val="5"/>
                <c:pt idx="0">
                  <c:v>Asian</c:v>
                </c:pt>
                <c:pt idx="1">
                  <c:v>Black or African American</c:v>
                </c:pt>
                <c:pt idx="2">
                  <c:v>Hispanic or Latino</c:v>
                </c:pt>
                <c:pt idx="3">
                  <c:v>White</c:v>
                </c:pt>
                <c:pt idx="4">
                  <c:v>Other</c:v>
                </c:pt>
              </c:strCache>
            </c:strRef>
          </c:cat>
          <c:val>
            <c:numRef>
              <c:f>'Fig7-data'!$B$10:$F$10</c:f>
              <c:numCache>
                <c:formatCode>0.0</c:formatCode>
                <c:ptCount val="5"/>
                <c:pt idx="0">
                  <c:v>20.803999999999998</c:v>
                </c:pt>
                <c:pt idx="1">
                  <c:v>11.648</c:v>
                </c:pt>
                <c:pt idx="2">
                  <c:v>15.500999999999999</c:v>
                </c:pt>
                <c:pt idx="3">
                  <c:v>14.012</c:v>
                </c:pt>
                <c:pt idx="4">
                  <c:v>50.576000000000001</c:v>
                </c:pt>
              </c:numCache>
            </c:numRef>
          </c:val>
        </c:ser>
        <c:dLbls>
          <c:showLegendKey val="0"/>
          <c:showVal val="0"/>
          <c:showCatName val="0"/>
          <c:showSerName val="0"/>
          <c:showPercent val="0"/>
          <c:showBubbleSize val="0"/>
        </c:dLbls>
        <c:gapWidth val="150"/>
        <c:axId val="250610368"/>
        <c:axId val="250610760"/>
      </c:barChart>
      <c:catAx>
        <c:axId val="250610368"/>
        <c:scaling>
          <c:orientation val="minMax"/>
        </c:scaling>
        <c:delete val="0"/>
        <c:axPos val="b"/>
        <c:numFmt formatCode="General" sourceLinked="1"/>
        <c:majorTickMark val="out"/>
        <c:minorTickMark val="none"/>
        <c:tickLblPos val="nextTo"/>
        <c:crossAx val="250610760"/>
        <c:crosses val="autoZero"/>
        <c:auto val="1"/>
        <c:lblAlgn val="ctr"/>
        <c:lblOffset val="100"/>
        <c:noMultiLvlLbl val="0"/>
      </c:catAx>
      <c:valAx>
        <c:axId val="250610760"/>
        <c:scaling>
          <c:orientation val="minMax"/>
        </c:scaling>
        <c:delete val="0"/>
        <c:axPos val="l"/>
        <c:majorGridlines/>
        <c:title>
          <c:tx>
            <c:rich>
              <a:bodyPr rot="-5400000" vert="horz"/>
              <a:lstStyle/>
              <a:p>
                <a:pPr>
                  <a:defRPr/>
                </a:pPr>
                <a:r>
                  <a:rPr lang="en-US"/>
                  <a:t>Percent of Total Instructional Staff</a:t>
                </a:r>
              </a:p>
            </c:rich>
          </c:tx>
          <c:layout/>
          <c:overlay val="0"/>
        </c:title>
        <c:numFmt formatCode="#,##0" sourceLinked="0"/>
        <c:majorTickMark val="out"/>
        <c:minorTickMark val="none"/>
        <c:tickLblPos val="nextTo"/>
        <c:crossAx val="250610368"/>
        <c:crosses val="autoZero"/>
        <c:crossBetween val="between"/>
      </c:valAx>
    </c:plotArea>
    <c:legend>
      <c:legendPos val="t"/>
      <c:layout>
        <c:manualLayout>
          <c:xMode val="edge"/>
          <c:yMode val="edge"/>
          <c:x val="0.15644678176695803"/>
          <c:y val="0.10907439234447937"/>
          <c:w val="0.70472099978328395"/>
          <c:h val="6.994365501733435E-2"/>
        </c:manualLayout>
      </c:layout>
      <c:overlay val="0"/>
      <c:spPr>
        <a:solidFill>
          <a:schemeClr val="bg1"/>
        </a:solidFill>
        <a:ln>
          <a:solidFill>
            <a:schemeClr val="tx1"/>
          </a:solidFill>
        </a:ln>
      </c:sp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8</a:t>
            </a:r>
            <a:r>
              <a:rPr lang="en-US" sz="1600"/>
              <a:t/>
            </a:r>
            <a:br>
              <a:rPr lang="en-US" sz="1600"/>
            </a:br>
            <a:r>
              <a:rPr lang="en-US" sz="1600"/>
              <a:t>Faculty Employment Status, by Race or Ethnicity, Fall</a:t>
            </a:r>
            <a:r>
              <a:rPr lang="en-US" sz="1600" baseline="0"/>
              <a:t> </a:t>
            </a:r>
            <a:r>
              <a:rPr lang="en-US" sz="1600"/>
              <a:t>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16234565514E-2"/>
          <c:y val="0.19220985257142895"/>
          <c:w val="0.91486520713728137"/>
          <c:h val="0.65618773272530451"/>
        </c:manualLayout>
      </c:layout>
      <c:barChart>
        <c:barDir val="col"/>
        <c:grouping val="clustered"/>
        <c:varyColors val="0"/>
        <c:ser>
          <c:idx val="0"/>
          <c:order val="0"/>
          <c:tx>
            <c:strRef>
              <c:f>'Fig8-data'!$A$6</c:f>
              <c:strCache>
                <c:ptCount val="1"/>
                <c:pt idx="0">
                  <c:v>Full-Time Tenured Faculty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'Fig8-data'!$B$5:$F$5</c:f>
              <c:strCache>
                <c:ptCount val="5"/>
                <c:pt idx="0">
                  <c:v>Asian</c:v>
                </c:pt>
                <c:pt idx="1">
                  <c:v>Black or African American</c:v>
                </c:pt>
                <c:pt idx="2">
                  <c:v>Hispanic or Latino</c:v>
                </c:pt>
                <c:pt idx="3">
                  <c:v>White</c:v>
                </c:pt>
                <c:pt idx="4">
                  <c:v>Other</c:v>
                </c:pt>
              </c:strCache>
            </c:strRef>
          </c:cat>
          <c:val>
            <c:numRef>
              <c:f>'Fig8-data'!$B$6:$F$6</c:f>
              <c:numCache>
                <c:formatCode>0.0</c:formatCode>
                <c:ptCount val="5"/>
                <c:pt idx="0">
                  <c:v>27.89</c:v>
                </c:pt>
                <c:pt idx="1">
                  <c:v>13.864000000000001</c:v>
                </c:pt>
                <c:pt idx="2">
                  <c:v>20.234999999999999</c:v>
                </c:pt>
                <c:pt idx="3">
                  <c:v>21.984000000000002</c:v>
                </c:pt>
                <c:pt idx="4">
                  <c:v>8.9640000000000004</c:v>
                </c:pt>
              </c:numCache>
            </c:numRef>
          </c:val>
        </c:ser>
        <c:ser>
          <c:idx val="1"/>
          <c:order val="1"/>
          <c:tx>
            <c:strRef>
              <c:f>'Fig8-data'!$A$7</c:f>
              <c:strCache>
                <c:ptCount val="1"/>
                <c:pt idx="0">
                  <c:v>Full-Time Tenure-Track Faculty</c:v>
                </c:pt>
              </c:strCache>
            </c:strRef>
          </c:tx>
          <c:invertIfNegative val="0"/>
          <c:dLbls>
            <c:dLbl>
              <c:idx val="1"/>
              <c:layout>
                <c:manualLayout>
                  <c:x val="0"/>
                  <c:y val="-1.21059258983883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1.21059258983883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210592589838838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'Fig8-data'!$B$5:$F$5</c:f>
              <c:strCache>
                <c:ptCount val="5"/>
                <c:pt idx="0">
                  <c:v>Asian</c:v>
                </c:pt>
                <c:pt idx="1">
                  <c:v>Black or African American</c:v>
                </c:pt>
                <c:pt idx="2">
                  <c:v>Hispanic or Latino</c:v>
                </c:pt>
                <c:pt idx="3">
                  <c:v>White</c:v>
                </c:pt>
                <c:pt idx="4">
                  <c:v>Other</c:v>
                </c:pt>
              </c:strCache>
            </c:strRef>
          </c:cat>
          <c:val>
            <c:numRef>
              <c:f>'Fig8-data'!$B$7:$F$7</c:f>
              <c:numCache>
                <c:formatCode>0.0</c:formatCode>
                <c:ptCount val="5"/>
                <c:pt idx="0">
                  <c:v>15.59</c:v>
                </c:pt>
                <c:pt idx="1">
                  <c:v>7.819</c:v>
                </c:pt>
                <c:pt idx="2">
                  <c:v>8.1839999999999993</c:v>
                </c:pt>
                <c:pt idx="3">
                  <c:v>7.7960000000000003</c:v>
                </c:pt>
                <c:pt idx="4">
                  <c:v>11.388</c:v>
                </c:pt>
              </c:numCache>
            </c:numRef>
          </c:val>
        </c:ser>
        <c:ser>
          <c:idx val="2"/>
          <c:order val="2"/>
          <c:tx>
            <c:strRef>
              <c:f>'Fig8-data'!$A$8</c:f>
              <c:strCache>
                <c:ptCount val="1"/>
                <c:pt idx="0">
                  <c:v>Full-Time Non-Tenure-Track Faculty</c:v>
                </c:pt>
              </c:strCache>
            </c:strRef>
          </c:tx>
          <c:invertIfNegative val="0"/>
          <c:dLbls>
            <c:dLbl>
              <c:idx val="1"/>
              <c:layout>
                <c:manualLayout>
                  <c:x val="-5.3822008212987272E-17"/>
                  <c:y val="-8.070617265592256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1.210592589838853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'Fig8-data'!$B$5:$F$5</c:f>
              <c:strCache>
                <c:ptCount val="5"/>
                <c:pt idx="0">
                  <c:v>Asian</c:v>
                </c:pt>
                <c:pt idx="1">
                  <c:v>Black or African American</c:v>
                </c:pt>
                <c:pt idx="2">
                  <c:v>Hispanic or Latino</c:v>
                </c:pt>
                <c:pt idx="3">
                  <c:v>White</c:v>
                </c:pt>
                <c:pt idx="4">
                  <c:v>Other</c:v>
                </c:pt>
              </c:strCache>
            </c:strRef>
          </c:cat>
          <c:val>
            <c:numRef>
              <c:f>'Fig8-data'!$B$8:$F$8</c:f>
              <c:numCache>
                <c:formatCode>0.0</c:formatCode>
                <c:ptCount val="5"/>
                <c:pt idx="0">
                  <c:v>24.294</c:v>
                </c:pt>
                <c:pt idx="1">
                  <c:v>17.329000000000001</c:v>
                </c:pt>
                <c:pt idx="2">
                  <c:v>17.23</c:v>
                </c:pt>
                <c:pt idx="3">
                  <c:v>19.489999999999998</c:v>
                </c:pt>
                <c:pt idx="4">
                  <c:v>18.734000000000002</c:v>
                </c:pt>
              </c:numCache>
            </c:numRef>
          </c:val>
        </c:ser>
        <c:ser>
          <c:idx val="3"/>
          <c:order val="3"/>
          <c:tx>
            <c:strRef>
              <c:f>'Fig8-data'!$A$9</c:f>
              <c:strCache>
                <c:ptCount val="1"/>
                <c:pt idx="0">
                  <c:v>Part-Time Faculty</c:v>
                </c:pt>
              </c:strCache>
            </c:strRef>
          </c:tx>
          <c:invertIfNegative val="0"/>
          <c:dLbls>
            <c:dLbl>
              <c:idx val="1"/>
              <c:layout>
                <c:manualLayout>
                  <c:x val="-1.0764401642597454E-16"/>
                  <c:y val="-1.412358021478645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'Fig8-data'!$B$5:$F$5</c:f>
              <c:strCache>
                <c:ptCount val="5"/>
                <c:pt idx="0">
                  <c:v>Asian</c:v>
                </c:pt>
                <c:pt idx="1">
                  <c:v>Black or African American</c:v>
                </c:pt>
                <c:pt idx="2">
                  <c:v>Hispanic or Latino</c:v>
                </c:pt>
                <c:pt idx="3">
                  <c:v>White</c:v>
                </c:pt>
                <c:pt idx="4">
                  <c:v>Other</c:v>
                </c:pt>
              </c:strCache>
            </c:strRef>
          </c:cat>
          <c:val>
            <c:numRef>
              <c:f>'Fig8-data'!$B$9:$F$9</c:f>
              <c:numCache>
                <c:formatCode>0.0</c:formatCode>
                <c:ptCount val="5"/>
                <c:pt idx="0">
                  <c:v>32.226999999999997</c:v>
                </c:pt>
                <c:pt idx="1">
                  <c:v>60.988</c:v>
                </c:pt>
                <c:pt idx="2">
                  <c:v>54.350999999999999</c:v>
                </c:pt>
                <c:pt idx="3">
                  <c:v>50.73</c:v>
                </c:pt>
                <c:pt idx="4">
                  <c:v>60.914000000000001</c:v>
                </c:pt>
              </c:numCache>
            </c:numRef>
          </c:val>
        </c:ser>
        <c:dLbls>
          <c:showLegendKey val="0"/>
          <c:showVal val="0"/>
          <c:showCatName val="0"/>
          <c:showSerName val="0"/>
          <c:showPercent val="0"/>
          <c:showBubbleSize val="0"/>
        </c:dLbls>
        <c:gapWidth val="150"/>
        <c:axId val="250611544"/>
        <c:axId val="251037896"/>
      </c:barChart>
      <c:catAx>
        <c:axId val="250611544"/>
        <c:scaling>
          <c:orientation val="minMax"/>
        </c:scaling>
        <c:delete val="0"/>
        <c:axPos val="b"/>
        <c:numFmt formatCode="General" sourceLinked="1"/>
        <c:majorTickMark val="out"/>
        <c:minorTickMark val="none"/>
        <c:tickLblPos val="nextTo"/>
        <c:crossAx val="251037896"/>
        <c:crosses val="autoZero"/>
        <c:auto val="1"/>
        <c:lblAlgn val="ctr"/>
        <c:lblOffset val="100"/>
        <c:noMultiLvlLbl val="0"/>
      </c:catAx>
      <c:valAx>
        <c:axId val="251037896"/>
        <c:scaling>
          <c:orientation val="minMax"/>
        </c:scaling>
        <c:delete val="0"/>
        <c:axPos val="l"/>
        <c:majorGridlines/>
        <c:title>
          <c:tx>
            <c:rich>
              <a:bodyPr rot="-5400000" vert="horz"/>
              <a:lstStyle/>
              <a:p>
                <a:pPr>
                  <a:defRPr/>
                </a:pPr>
                <a:r>
                  <a:rPr lang="en-US"/>
                  <a:t>Percent of Total Faculty</a:t>
                </a:r>
              </a:p>
            </c:rich>
          </c:tx>
          <c:layout/>
          <c:overlay val="0"/>
        </c:title>
        <c:numFmt formatCode="#,##0" sourceLinked="0"/>
        <c:majorTickMark val="out"/>
        <c:minorTickMark val="none"/>
        <c:tickLblPos val="nextTo"/>
        <c:crossAx val="250611544"/>
        <c:crosses val="autoZero"/>
        <c:crossBetween val="between"/>
      </c:valAx>
    </c:plotArea>
    <c:legend>
      <c:legendPos val="t"/>
      <c:layout>
        <c:manualLayout>
          <c:xMode val="edge"/>
          <c:yMode val="edge"/>
          <c:x val="0.15644678176695803"/>
          <c:y val="0.10907439234447937"/>
          <c:w val="0.70472099978328395"/>
          <c:h val="6.994365501733435E-2"/>
        </c:manualLayout>
      </c:layout>
      <c:overlay val="0"/>
      <c:spPr>
        <a:solidFill>
          <a:schemeClr val="bg1"/>
        </a:solidFill>
        <a:ln>
          <a:solidFill>
            <a:schemeClr val="tx1"/>
          </a:solidFill>
        </a:ln>
      </c:spPr>
    </c:legend>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en-US" sz="1600" b="0"/>
              <a:t>Figure 9</a:t>
            </a:r>
            <a:r>
              <a:rPr lang="en-US" sz="1600"/>
              <a:t/>
            </a:r>
            <a:br>
              <a:rPr lang="en-US" sz="1600"/>
            </a:br>
            <a:r>
              <a:rPr lang="en-US" sz="1600"/>
              <a:t>Instructional Staff Employment Status, by Gender and Race or Ethnicity, Fall</a:t>
            </a:r>
            <a:r>
              <a:rPr lang="en-US" sz="1600" baseline="0"/>
              <a:t> </a:t>
            </a:r>
            <a:r>
              <a:rPr lang="en-US" sz="1600"/>
              <a:t>2011</a:t>
            </a:r>
            <a:endParaRPr lang="en-US" sz="1200" b="0"/>
          </a:p>
        </c:rich>
      </c:tx>
      <c:layout>
        <c:manualLayout>
          <c:xMode val="edge"/>
          <c:yMode val="edge"/>
          <c:x val="6.8634350888653925E-2"/>
          <c:y val="1.2108667183748071E-2"/>
        </c:manualLayout>
      </c:layout>
      <c:overlay val="0"/>
    </c:title>
    <c:autoTitleDeleted val="0"/>
    <c:plotArea>
      <c:layout>
        <c:manualLayout>
          <c:layoutTarget val="inner"/>
          <c:xMode val="edge"/>
          <c:yMode val="edge"/>
          <c:x val="6.9022116234565514E-2"/>
          <c:y val="0.19422757293877307"/>
          <c:w val="0.91486520713728137"/>
          <c:h val="0.65417005493960623"/>
        </c:manualLayout>
      </c:layout>
      <c:barChart>
        <c:barDir val="col"/>
        <c:grouping val="percentStacked"/>
        <c:varyColors val="0"/>
        <c:ser>
          <c:idx val="0"/>
          <c:order val="0"/>
          <c:tx>
            <c:strRef>
              <c:f>'Fig9-data'!$B$5</c:f>
              <c:strCache>
                <c:ptCount val="1"/>
                <c:pt idx="0">
                  <c:v>FT Tenured</c:v>
                </c:pt>
              </c:strCache>
            </c:strRef>
          </c:tx>
          <c:invertIfNegative val="0"/>
          <c:dLbls>
            <c:dLbl>
              <c:idx val="4"/>
              <c:delete val="1"/>
              <c:extLst>
                <c:ext xmlns:c15="http://schemas.microsoft.com/office/drawing/2012/chart" uri="{CE6537A1-D6FC-4f65-9D91-7224C49458BB}"/>
              </c:extLst>
            </c:dLbl>
            <c:spPr>
              <a:solidFill>
                <a:schemeClr val="bg1"/>
              </a:solidFill>
              <a:ln>
                <a:noFill/>
              </a:ln>
              <a:effectLst/>
            </c:spPr>
            <c:txPr>
              <a:bodyPr wrap="square" lIns="38100" tIns="19050" rIns="38100" bIns="19050" anchor="ctr">
                <a:spAutoFit/>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'Fig9-data'!$A$6:$A$15</c:f>
              <c:strCache>
                <c:ptCount val="10"/>
                <c:pt idx="0">
                  <c:v>Asian</c:v>
                </c:pt>
                <c:pt idx="1">
                  <c:v>Black/African American</c:v>
                </c:pt>
                <c:pt idx="2">
                  <c:v>Hispanic or Latino</c:v>
                </c:pt>
                <c:pt idx="3">
                  <c:v>White</c:v>
                </c:pt>
                <c:pt idx="4">
                  <c:v>Other</c:v>
                </c:pt>
                <c:pt idx="5">
                  <c:v>Asian</c:v>
                </c:pt>
                <c:pt idx="6">
                  <c:v>Black/African American</c:v>
                </c:pt>
                <c:pt idx="7">
                  <c:v>Hispanic or Latino</c:v>
                </c:pt>
                <c:pt idx="8">
                  <c:v>White</c:v>
                </c:pt>
                <c:pt idx="9">
                  <c:v>Other</c:v>
                </c:pt>
              </c:strCache>
            </c:strRef>
          </c:cat>
          <c:val>
            <c:numRef>
              <c:f>'Fig9-data'!$B$6:$B$15</c:f>
              <c:numCache>
                <c:formatCode>0.0</c:formatCode>
                <c:ptCount val="10"/>
                <c:pt idx="0">
                  <c:v>14.487</c:v>
                </c:pt>
                <c:pt idx="1">
                  <c:v>9.4930000000000003</c:v>
                </c:pt>
                <c:pt idx="2">
                  <c:v>15.016999999999999</c:v>
                </c:pt>
                <c:pt idx="3">
                  <c:v>14.196999999999999</c:v>
                </c:pt>
                <c:pt idx="4">
                  <c:v>3.5859999999999999</c:v>
                </c:pt>
                <c:pt idx="5">
                  <c:v>28.02</c:v>
                </c:pt>
                <c:pt idx="6">
                  <c:v>16.318999999999999</c:v>
                </c:pt>
                <c:pt idx="7">
                  <c:v>19.251999999999999</c:v>
                </c:pt>
                <c:pt idx="8">
                  <c:v>23.271999999999998</c:v>
                </c:pt>
                <c:pt idx="9">
                  <c:v>5.0970000000000004</c:v>
                </c:pt>
              </c:numCache>
            </c:numRef>
          </c:val>
        </c:ser>
        <c:ser>
          <c:idx val="1"/>
          <c:order val="1"/>
          <c:tx>
            <c:strRef>
              <c:f>'Fig9-data'!$C$5</c:f>
              <c:strCache>
                <c:ptCount val="1"/>
                <c:pt idx="0">
                  <c:v>FT Tenure-Track</c:v>
                </c:pt>
              </c:strCache>
            </c:strRef>
          </c:tx>
          <c:invertIfNegative val="0"/>
          <c:dLbls>
            <c:spPr>
              <a:solidFill>
                <a:schemeClr val="bg1"/>
              </a:solidFill>
              <a:ln>
                <a:noFill/>
              </a:ln>
              <a:effectLst/>
            </c:spPr>
            <c:txPr>
              <a:bodyPr wrap="square" lIns="38100" tIns="19050" rIns="38100" bIns="19050" anchor="ctr">
                <a:spAutoFit/>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'Fig9-data'!$A$6:$A$15</c:f>
              <c:strCache>
                <c:ptCount val="10"/>
                <c:pt idx="0">
                  <c:v>Asian</c:v>
                </c:pt>
                <c:pt idx="1">
                  <c:v>Black/African American</c:v>
                </c:pt>
                <c:pt idx="2">
                  <c:v>Hispanic or Latino</c:v>
                </c:pt>
                <c:pt idx="3">
                  <c:v>White</c:v>
                </c:pt>
                <c:pt idx="4">
                  <c:v>Other</c:v>
                </c:pt>
                <c:pt idx="5">
                  <c:v>Asian</c:v>
                </c:pt>
                <c:pt idx="6">
                  <c:v>Black/African American</c:v>
                </c:pt>
                <c:pt idx="7">
                  <c:v>Hispanic or Latino</c:v>
                </c:pt>
                <c:pt idx="8">
                  <c:v>White</c:v>
                </c:pt>
                <c:pt idx="9">
                  <c:v>Other</c:v>
                </c:pt>
              </c:strCache>
            </c:strRef>
          </c:cat>
          <c:val>
            <c:numRef>
              <c:f>'Fig9-data'!$C$6:$C$15</c:f>
              <c:numCache>
                <c:formatCode>0.0</c:formatCode>
                <c:ptCount val="10"/>
                <c:pt idx="0">
                  <c:v>11.896000000000001</c:v>
                </c:pt>
                <c:pt idx="1">
                  <c:v>6.7009999999999996</c:v>
                </c:pt>
                <c:pt idx="2">
                  <c:v>6.7370000000000001</c:v>
                </c:pt>
                <c:pt idx="3">
                  <c:v>6.7590000000000003</c:v>
                </c:pt>
                <c:pt idx="4">
                  <c:v>5.4059999999999997</c:v>
                </c:pt>
                <c:pt idx="5">
                  <c:v>12.698</c:v>
                </c:pt>
                <c:pt idx="6">
                  <c:v>7.2149999999999999</c:v>
                </c:pt>
                <c:pt idx="7">
                  <c:v>7.1</c:v>
                </c:pt>
                <c:pt idx="8">
                  <c:v>6.6520000000000001</c:v>
                </c:pt>
                <c:pt idx="9">
                  <c:v>5.8029999999999999</c:v>
                </c:pt>
              </c:numCache>
            </c:numRef>
          </c:val>
        </c:ser>
        <c:ser>
          <c:idx val="2"/>
          <c:order val="2"/>
          <c:tx>
            <c:strRef>
              <c:f>'Fig9-data'!$D$5</c:f>
              <c:strCache>
                <c:ptCount val="1"/>
                <c:pt idx="0">
                  <c:v>FT Non-Track</c:v>
                </c:pt>
              </c:strCache>
            </c:strRef>
          </c:tx>
          <c:invertIfNegative val="0"/>
          <c:dLbls>
            <c:spPr>
              <a:solidFill>
                <a:schemeClr val="bg1"/>
              </a:solidFill>
              <a:ln>
                <a:noFill/>
              </a:ln>
              <a:effectLst/>
            </c:spPr>
            <c:txPr>
              <a:bodyPr wrap="square" lIns="38100" tIns="19050" rIns="38100" bIns="19050" anchor="ctr">
                <a:spAutoFit/>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'Fig9-data'!$A$6:$A$15</c:f>
              <c:strCache>
                <c:ptCount val="10"/>
                <c:pt idx="0">
                  <c:v>Asian</c:v>
                </c:pt>
                <c:pt idx="1">
                  <c:v>Black/African American</c:v>
                </c:pt>
                <c:pt idx="2">
                  <c:v>Hispanic or Latino</c:v>
                </c:pt>
                <c:pt idx="3">
                  <c:v>White</c:v>
                </c:pt>
                <c:pt idx="4">
                  <c:v>Other</c:v>
                </c:pt>
                <c:pt idx="5">
                  <c:v>Asian</c:v>
                </c:pt>
                <c:pt idx="6">
                  <c:v>Black/African American</c:v>
                </c:pt>
                <c:pt idx="7">
                  <c:v>Hispanic or Latino</c:v>
                </c:pt>
                <c:pt idx="8">
                  <c:v>White</c:v>
                </c:pt>
                <c:pt idx="9">
                  <c:v>Other</c:v>
                </c:pt>
              </c:strCache>
            </c:strRef>
          </c:cat>
          <c:val>
            <c:numRef>
              <c:f>'Fig9-data'!$D$6:$D$15</c:f>
              <c:numCache>
                <c:formatCode>0.0</c:formatCode>
                <c:ptCount val="10"/>
                <c:pt idx="0">
                  <c:v>20.015999999999998</c:v>
                </c:pt>
                <c:pt idx="1">
                  <c:v>15.736000000000001</c:v>
                </c:pt>
                <c:pt idx="2">
                  <c:v>15.034000000000001</c:v>
                </c:pt>
                <c:pt idx="3">
                  <c:v>17.783999999999999</c:v>
                </c:pt>
                <c:pt idx="4">
                  <c:v>9.0549999999999997</c:v>
                </c:pt>
                <c:pt idx="5">
                  <c:v>18.634</c:v>
                </c:pt>
                <c:pt idx="6">
                  <c:v>14.682</c:v>
                </c:pt>
                <c:pt idx="7">
                  <c:v>14.068</c:v>
                </c:pt>
                <c:pt idx="8">
                  <c:v>15.808</c:v>
                </c:pt>
                <c:pt idx="9">
                  <c:v>9.42</c:v>
                </c:pt>
              </c:numCache>
            </c:numRef>
          </c:val>
        </c:ser>
        <c:ser>
          <c:idx val="3"/>
          <c:order val="3"/>
          <c:tx>
            <c:strRef>
              <c:f>'Fig9-data'!$E$5</c:f>
              <c:strCache>
                <c:ptCount val="1"/>
                <c:pt idx="0">
                  <c:v>PT Faculty</c:v>
                </c:pt>
              </c:strCache>
            </c:strRef>
          </c:tx>
          <c:invertIfNegative val="0"/>
          <c:dLbls>
            <c:spPr>
              <a:solidFill>
                <a:schemeClr val="bg1"/>
              </a:solidFill>
              <a:ln>
                <a:noFill/>
              </a:ln>
              <a:effectLst/>
            </c:spPr>
            <c:txPr>
              <a:bodyPr wrap="square" lIns="38100" tIns="19050" rIns="38100" bIns="19050" anchor="ctr">
                <a:spAutoFit/>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'Fig9-data'!$A$6:$A$15</c:f>
              <c:strCache>
                <c:ptCount val="10"/>
                <c:pt idx="0">
                  <c:v>Asian</c:v>
                </c:pt>
                <c:pt idx="1">
                  <c:v>Black/African American</c:v>
                </c:pt>
                <c:pt idx="2">
                  <c:v>Hispanic or Latino</c:v>
                </c:pt>
                <c:pt idx="3">
                  <c:v>White</c:v>
                </c:pt>
                <c:pt idx="4">
                  <c:v>Other</c:v>
                </c:pt>
                <c:pt idx="5">
                  <c:v>Asian</c:v>
                </c:pt>
                <c:pt idx="6">
                  <c:v>Black/African American</c:v>
                </c:pt>
                <c:pt idx="7">
                  <c:v>Hispanic or Latino</c:v>
                </c:pt>
                <c:pt idx="8">
                  <c:v>White</c:v>
                </c:pt>
                <c:pt idx="9">
                  <c:v>Other</c:v>
                </c:pt>
              </c:strCache>
            </c:strRef>
          </c:cat>
          <c:val>
            <c:numRef>
              <c:f>'Fig9-data'!$E$6:$E$15</c:f>
              <c:numCache>
                <c:formatCode>0.0</c:formatCode>
                <c:ptCount val="10"/>
                <c:pt idx="0">
                  <c:v>30.23</c:v>
                </c:pt>
                <c:pt idx="1">
                  <c:v>56.143999999999998</c:v>
                </c:pt>
                <c:pt idx="2">
                  <c:v>46.817</c:v>
                </c:pt>
                <c:pt idx="3">
                  <c:v>46.862000000000002</c:v>
                </c:pt>
                <c:pt idx="4">
                  <c:v>34.82</c:v>
                </c:pt>
                <c:pt idx="5">
                  <c:v>21.849</c:v>
                </c:pt>
                <c:pt idx="6">
                  <c:v>50.546999999999997</c:v>
                </c:pt>
                <c:pt idx="7">
                  <c:v>45.005000000000003</c:v>
                </c:pt>
                <c:pt idx="8">
                  <c:v>40.613999999999997</c:v>
                </c:pt>
                <c:pt idx="9">
                  <c:v>26.390999999999998</c:v>
                </c:pt>
              </c:numCache>
            </c:numRef>
          </c:val>
        </c:ser>
        <c:ser>
          <c:idx val="7"/>
          <c:order val="4"/>
          <c:tx>
            <c:strRef>
              <c:f>'Fig9-data'!$F$5</c:f>
              <c:strCache>
                <c:ptCount val="1"/>
                <c:pt idx="0">
                  <c:v>Graduate Employees</c:v>
                </c:pt>
              </c:strCache>
            </c:strRef>
          </c:tx>
          <c:invertIfNegative val="0"/>
          <c:dLbls>
            <c:spPr>
              <a:solidFill>
                <a:schemeClr val="bg1"/>
              </a:solidFill>
              <a:ln>
                <a:noFill/>
              </a:ln>
              <a:effectLst/>
            </c:spPr>
            <c:txPr>
              <a:bodyPr wrap="square" lIns="38100" tIns="19050" rIns="38100" bIns="19050" anchor="ctr">
                <a:spAutoFit/>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'Fig9-data'!$A$6:$A$15</c:f>
              <c:strCache>
                <c:ptCount val="10"/>
                <c:pt idx="0">
                  <c:v>Asian</c:v>
                </c:pt>
                <c:pt idx="1">
                  <c:v>Black/African American</c:v>
                </c:pt>
                <c:pt idx="2">
                  <c:v>Hispanic or Latino</c:v>
                </c:pt>
                <c:pt idx="3">
                  <c:v>White</c:v>
                </c:pt>
                <c:pt idx="4">
                  <c:v>Other</c:v>
                </c:pt>
                <c:pt idx="5">
                  <c:v>Asian</c:v>
                </c:pt>
                <c:pt idx="6">
                  <c:v>Black/African American</c:v>
                </c:pt>
                <c:pt idx="7">
                  <c:v>Hispanic or Latino</c:v>
                </c:pt>
                <c:pt idx="8">
                  <c:v>White</c:v>
                </c:pt>
                <c:pt idx="9">
                  <c:v>Other</c:v>
                </c:pt>
              </c:strCache>
            </c:strRef>
          </c:cat>
          <c:val>
            <c:numRef>
              <c:f>'Fig9-data'!$F$6:$F$15</c:f>
              <c:numCache>
                <c:formatCode>0.0</c:formatCode>
                <c:ptCount val="10"/>
                <c:pt idx="0">
                  <c:v>23.372</c:v>
                </c:pt>
                <c:pt idx="1">
                  <c:v>11.926</c:v>
                </c:pt>
                <c:pt idx="2">
                  <c:v>16.395</c:v>
                </c:pt>
                <c:pt idx="3">
                  <c:v>14.398</c:v>
                </c:pt>
                <c:pt idx="4">
                  <c:v>47.133000000000003</c:v>
                </c:pt>
                <c:pt idx="5">
                  <c:v>18.798999999999999</c:v>
                </c:pt>
                <c:pt idx="6">
                  <c:v>11.238</c:v>
                </c:pt>
                <c:pt idx="7">
                  <c:v>14.574999999999999</c:v>
                </c:pt>
                <c:pt idx="8">
                  <c:v>13.654</c:v>
                </c:pt>
                <c:pt idx="9">
                  <c:v>53.289000000000001</c:v>
                </c:pt>
              </c:numCache>
            </c:numRef>
          </c:val>
        </c:ser>
        <c:dLbls>
          <c:showLegendKey val="0"/>
          <c:showVal val="0"/>
          <c:showCatName val="0"/>
          <c:showSerName val="0"/>
          <c:showPercent val="0"/>
          <c:showBubbleSize val="0"/>
        </c:dLbls>
        <c:gapWidth val="150"/>
        <c:overlap val="100"/>
        <c:axId val="251038680"/>
        <c:axId val="251039072"/>
      </c:barChart>
      <c:catAx>
        <c:axId val="251038680"/>
        <c:scaling>
          <c:orientation val="minMax"/>
        </c:scaling>
        <c:delete val="0"/>
        <c:axPos val="b"/>
        <c:numFmt formatCode="General" sourceLinked="1"/>
        <c:majorTickMark val="out"/>
        <c:minorTickMark val="none"/>
        <c:tickLblPos val="nextTo"/>
        <c:crossAx val="251039072"/>
        <c:crosses val="autoZero"/>
        <c:auto val="1"/>
        <c:lblAlgn val="ctr"/>
        <c:lblOffset val="100"/>
        <c:noMultiLvlLbl val="0"/>
      </c:catAx>
      <c:valAx>
        <c:axId val="251039072"/>
        <c:scaling>
          <c:orientation val="minMax"/>
        </c:scaling>
        <c:delete val="0"/>
        <c:axPos val="l"/>
        <c:majorGridlines/>
        <c:title>
          <c:tx>
            <c:rich>
              <a:bodyPr rot="-5400000" vert="horz"/>
              <a:lstStyle/>
              <a:p>
                <a:pPr>
                  <a:defRPr/>
                </a:pPr>
                <a:r>
                  <a:rPr lang="en-US"/>
                  <a:t>Percent of Total Instructional Staff</a:t>
                </a:r>
              </a:p>
            </c:rich>
          </c:tx>
          <c:layout/>
          <c:overlay val="0"/>
        </c:title>
        <c:numFmt formatCode="0%" sourceLinked="0"/>
        <c:majorTickMark val="out"/>
        <c:minorTickMark val="none"/>
        <c:tickLblPos val="nextTo"/>
        <c:crossAx val="251038680"/>
        <c:crosses val="autoZero"/>
        <c:crossBetween val="between"/>
      </c:valAx>
    </c:plotArea>
    <c:legend>
      <c:legendPos val="t"/>
      <c:layout/>
      <c:overlay val="0"/>
      <c:spPr>
        <a:solidFill>
          <a:schemeClr val="bg1"/>
        </a:solidFill>
        <a:ln>
          <a:solidFill>
            <a:schemeClr val="tx1"/>
          </a:solidFill>
        </a:ln>
      </c:sp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tabSelected="1" zoomScale="12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1</oddFooter>
  </headerFooter>
  <drawing r:id="rId2"/>
</chartsheet>
</file>

<file path=xl/chartsheets/sheet10.xml><?xml version="1.0" encoding="utf-8"?>
<chartsheet xmlns="http://schemas.openxmlformats.org/spreadsheetml/2006/main" xmlns:r="http://schemas.openxmlformats.org/officeDocument/2006/relationships">
  <sheetPr/>
  <sheetViews>
    <sheetView zoomScale="13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57</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12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4</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12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7</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12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12</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12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17</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12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22</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12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27</oddFooter>
  </headerFooter>
  <drawing r:id="rId2"/>
</chartsheet>
</file>

<file path=xl/chartsheets/sheet8.xml><?xml version="1.0" encoding="utf-8"?>
<chartsheet xmlns="http://schemas.openxmlformats.org/spreadsheetml/2006/main" xmlns:r="http://schemas.openxmlformats.org/officeDocument/2006/relationships">
  <sheetPr/>
  <sheetViews>
    <sheetView zoomScale="12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40</oddFooter>
  </headerFooter>
  <drawing r:id="rId2"/>
</chartsheet>
</file>

<file path=xl/chartsheets/sheet9.xml><?xml version="1.0" encoding="utf-8"?>
<chartsheet xmlns="http://schemas.openxmlformats.org/spreadsheetml/2006/main" xmlns:r="http://schemas.openxmlformats.org/officeDocument/2006/relationships">
  <sheetPr/>
  <sheetViews>
    <sheetView zoomScale="130" workbookViewId="0"/>
  </sheetViews>
  <pageMargins left="0.70866141732283472" right="0.70866141732283472" top="0.74803149606299213" bottom="0.74803149606299213" header="0.31496062992125984" footer="0.31496062992125984"/>
  <pageSetup orientation="landscape" r:id="rId1"/>
  <headerFooter>
    <oddFooter>&amp;LAmerican Association of University Professors&amp;CThe Employment Status of Instructional Staff, Fall 2011&amp;RApril 2014, Page 53</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51875" cy="6302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0.02923</cdr:x>
      <cdr:y>0.9023</cdr:y>
    </cdr:from>
    <cdr:to>
      <cdr:x>0.98571</cdr:x>
      <cdr:y>0.99496</cdr:y>
    </cdr:to>
    <cdr:sp macro="" textlink="">
      <cdr:nvSpPr>
        <cdr:cNvPr id="2" name="TextBox 1"/>
        <cdr:cNvSpPr txBox="1"/>
      </cdr:nvSpPr>
      <cdr:spPr>
        <a:xfrm xmlns:a="http://schemas.openxmlformats.org/drawingml/2006/main">
          <a:off x="253358" y="5679445"/>
          <a:ext cx="8290530" cy="583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Title IV degree-granting institutions only. </a:t>
          </a:r>
        </a:p>
        <a:p xmlns:a="http://schemas.openxmlformats.org/drawingml/2006/main">
          <a:endParaRPr lang="en-US" sz="900"/>
        </a:p>
        <a:p xmlns:a="http://schemas.openxmlformats.org/drawingml/2006/main">
          <a:r>
            <a:rPr lang="en-US" sz="900" i="1"/>
            <a:t>Source</a:t>
          </a:r>
          <a:r>
            <a:rPr lang="en-US" sz="900"/>
            <a:t>: US Department of Education, IPEDS Fall Staff Survey. Tabulation by John W. Curtis,</a:t>
          </a:r>
          <a:r>
            <a:rPr lang="en-US" sz="900" baseline="0"/>
            <a:t> American Association of University Professors,</a:t>
          </a:r>
          <a:r>
            <a:rPr lang="en-US" sz="900"/>
            <a:t> Washington, DC.</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51875" cy="6302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0.02923</cdr:x>
      <cdr:y>0.9023</cdr:y>
    </cdr:from>
    <cdr:to>
      <cdr:x>0.98571</cdr:x>
      <cdr:y>0.99496</cdr:y>
    </cdr:to>
    <cdr:sp macro="" textlink="">
      <cdr:nvSpPr>
        <cdr:cNvPr id="2" name="TextBox 1"/>
        <cdr:cNvSpPr txBox="1"/>
      </cdr:nvSpPr>
      <cdr:spPr>
        <a:xfrm xmlns:a="http://schemas.openxmlformats.org/drawingml/2006/main">
          <a:off x="253358" y="5679445"/>
          <a:ext cx="8290530" cy="583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Title IV degree-granting institutions only. </a:t>
          </a:r>
        </a:p>
        <a:p xmlns:a="http://schemas.openxmlformats.org/drawingml/2006/main">
          <a:endParaRPr lang="en-US" sz="900"/>
        </a:p>
        <a:p xmlns:a="http://schemas.openxmlformats.org/drawingml/2006/main">
          <a:r>
            <a:rPr lang="en-US" sz="900" i="1"/>
            <a:t>Source</a:t>
          </a:r>
          <a:r>
            <a:rPr lang="en-US" sz="900"/>
            <a:t>: US Department of Education, IPEDS Fall Staff Survey. Tabulation by John W. Curtis,</a:t>
          </a:r>
          <a:r>
            <a:rPr lang="en-US" sz="900" baseline="0"/>
            <a:t> American Association of University Professors,</a:t>
          </a:r>
          <a:r>
            <a:rPr lang="en-US" sz="900"/>
            <a:t> Washington, DC.</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51875" cy="6302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0.02923</cdr:x>
      <cdr:y>0.9023</cdr:y>
    </cdr:from>
    <cdr:to>
      <cdr:x>0.98571</cdr:x>
      <cdr:y>0.99496</cdr:y>
    </cdr:to>
    <cdr:sp macro="" textlink="">
      <cdr:nvSpPr>
        <cdr:cNvPr id="2" name="TextBox 1"/>
        <cdr:cNvSpPr txBox="1"/>
      </cdr:nvSpPr>
      <cdr:spPr>
        <a:xfrm xmlns:a="http://schemas.openxmlformats.org/drawingml/2006/main">
          <a:off x="253358" y="5679445"/>
          <a:ext cx="8290530" cy="583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"Other" race or ethnicity includes American Indian or Alaska Native, Native Hawaiian or Other Pacific Islander, Two or More Races, Race/Ethnicity Unknown, and Nonresident Alien. </a:t>
          </a:r>
        </a:p>
        <a:p xmlns:a="http://schemas.openxmlformats.org/drawingml/2006/main">
          <a:r>
            <a:rPr lang="en-US" sz="900" i="1"/>
            <a:t>Source</a:t>
          </a:r>
          <a:r>
            <a:rPr lang="en-US" sz="900"/>
            <a:t>: US Department of Education, IPEDS Fall Staff Survey. Tabulation by John W. Curtis,</a:t>
          </a:r>
          <a:r>
            <a:rPr lang="en-US" sz="900" baseline="0"/>
            <a:t> American Association of University Professors,</a:t>
          </a:r>
          <a:r>
            <a:rPr lang="en-US" sz="900"/>
            <a:t> Washington, DC.</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651875" cy="6302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0.02923</cdr:x>
      <cdr:y>0.9023</cdr:y>
    </cdr:from>
    <cdr:to>
      <cdr:x>0.98571</cdr:x>
      <cdr:y>0.99496</cdr:y>
    </cdr:to>
    <cdr:sp macro="" textlink="">
      <cdr:nvSpPr>
        <cdr:cNvPr id="2" name="TextBox 1"/>
        <cdr:cNvSpPr txBox="1"/>
      </cdr:nvSpPr>
      <cdr:spPr>
        <a:xfrm xmlns:a="http://schemas.openxmlformats.org/drawingml/2006/main">
          <a:off x="253358" y="5679445"/>
          <a:ext cx="8290530" cy="583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"Other" race or ethnicity includes American Indian or Alaska Native, Native Hawaiian or Other Pacific Islander, Two or More Races, Race/Ethnicity Unknown, and Nonresident Alien. </a:t>
          </a:r>
        </a:p>
        <a:p xmlns:a="http://schemas.openxmlformats.org/drawingml/2006/main">
          <a:r>
            <a:rPr lang="en-US" sz="900" i="1"/>
            <a:t>Source</a:t>
          </a:r>
          <a:r>
            <a:rPr lang="en-US" sz="900"/>
            <a:t>: US Department of Education, IPEDS Fall Staff Survey. Tabulation by John W. Curtis,</a:t>
          </a:r>
          <a:r>
            <a:rPr lang="en-US" sz="900" baseline="0"/>
            <a:t> American Association of University Professors,</a:t>
          </a:r>
          <a:r>
            <a:rPr lang="en-US" sz="900"/>
            <a:t> Washington, DC.</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8645769" cy="63011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0.03133</cdr:x>
      <cdr:y>0.90794</cdr:y>
    </cdr:from>
    <cdr:to>
      <cdr:x>0.98571</cdr:x>
      <cdr:y>0.99496</cdr:y>
    </cdr:to>
    <cdr:sp macro="" textlink="">
      <cdr:nvSpPr>
        <cdr:cNvPr id="2" name="TextBox 1"/>
        <cdr:cNvSpPr txBox="1"/>
      </cdr:nvSpPr>
      <cdr:spPr>
        <a:xfrm xmlns:a="http://schemas.openxmlformats.org/drawingml/2006/main">
          <a:off x="271096" y="5715000"/>
          <a:ext cx="8257144" cy="5477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"Other" race or ethnicity includes American Indian or Alaska Native, Native Hawaiian or Other Pacific Islander, Two or More Races, Race/Ethnicity Unknown, and</a:t>
          </a:r>
          <a:r>
            <a:rPr lang="en-US" sz="900" baseline="0"/>
            <a:t> </a:t>
          </a:r>
          <a:r>
            <a:rPr lang="en-US" sz="900"/>
            <a:t>Nonresident Alien. </a:t>
          </a:r>
        </a:p>
        <a:p xmlns:a="http://schemas.openxmlformats.org/drawingml/2006/main">
          <a:r>
            <a:rPr lang="en-US" sz="900" i="1"/>
            <a:t>Source</a:t>
          </a:r>
          <a:r>
            <a:rPr lang="en-US" sz="900"/>
            <a:t>: US Department of Education, IPEDS Fall Staff Survey. Tabulation by John W. Curtis,</a:t>
          </a:r>
          <a:r>
            <a:rPr lang="en-US" sz="900" baseline="0"/>
            <a:t> American Association of University Professors,</a:t>
          </a:r>
          <a:r>
            <a:rPr lang="en-US" sz="900"/>
            <a:t> Washington, DC. </a:t>
          </a:r>
        </a:p>
      </cdr:txBody>
    </cdr:sp>
  </cdr:relSizeAnchor>
  <cdr:relSizeAnchor xmlns:cdr="http://schemas.openxmlformats.org/drawingml/2006/chartDrawing">
    <cdr:from>
      <cdr:x>0.06881</cdr:x>
      <cdr:y>0.15259</cdr:y>
    </cdr:from>
    <cdr:to>
      <cdr:x>0.5211</cdr:x>
      <cdr:y>0.19042</cdr:y>
    </cdr:to>
    <cdr:sp macro="" textlink="">
      <cdr:nvSpPr>
        <cdr:cNvPr id="3" name="TextBox 2"/>
        <cdr:cNvSpPr txBox="1"/>
      </cdr:nvSpPr>
      <cdr:spPr>
        <a:xfrm xmlns:a="http://schemas.openxmlformats.org/drawingml/2006/main">
          <a:off x="595313" y="960438"/>
          <a:ext cx="3913187" cy="23812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100"/>
            <a:t>Women</a:t>
          </a:r>
        </a:p>
      </cdr:txBody>
    </cdr:sp>
  </cdr:relSizeAnchor>
  <cdr:relSizeAnchor xmlns:cdr="http://schemas.openxmlformats.org/drawingml/2006/chartDrawing">
    <cdr:from>
      <cdr:x>0.52917</cdr:x>
      <cdr:y>0.15233</cdr:y>
    </cdr:from>
    <cdr:to>
      <cdr:x>0.98147</cdr:x>
      <cdr:y>0.19016</cdr:y>
    </cdr:to>
    <cdr:sp macro="" textlink="">
      <cdr:nvSpPr>
        <cdr:cNvPr id="4" name="TextBox 1"/>
        <cdr:cNvSpPr txBox="1"/>
      </cdr:nvSpPr>
      <cdr:spPr>
        <a:xfrm xmlns:a="http://schemas.openxmlformats.org/drawingml/2006/main">
          <a:off x="4578350" y="958850"/>
          <a:ext cx="3913187" cy="23812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Men</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645769" cy="630115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0.02923</cdr:x>
      <cdr:y>0.90734</cdr:y>
    </cdr:from>
    <cdr:to>
      <cdr:x>0.98571</cdr:x>
      <cdr:y>1</cdr:y>
    </cdr:to>
    <cdr:sp macro="" textlink="">
      <cdr:nvSpPr>
        <cdr:cNvPr id="2" name="TextBox 1"/>
        <cdr:cNvSpPr txBox="1"/>
      </cdr:nvSpPr>
      <cdr:spPr>
        <a:xfrm xmlns:a="http://schemas.openxmlformats.org/drawingml/2006/main">
          <a:off x="253416" y="6160666"/>
          <a:ext cx="8292867" cy="6291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Figures in this chart have been updated from those published by AAUP in 2013. 1975-76: Figures for full-time faculty are for 1975 and are estimated; all other figures are for 1976. For 1976, full-time and part-time graduate student employees are included; in later years all were part-time by definition.</a:t>
          </a:r>
          <a:br>
            <a:rPr lang="en-US" sz="900"/>
          </a:br>
          <a:r>
            <a:rPr lang="en-US" sz="900" i="1"/>
            <a:t>Source</a:t>
          </a:r>
          <a:r>
            <a:rPr lang="en-US" sz="900"/>
            <a:t>: US Department of Education, IPEDS Fall Staff Survey. Tabulation by John W. Curtis,</a:t>
          </a:r>
          <a:r>
            <a:rPr lang="en-US" sz="900" baseline="0"/>
            <a:t> American Association of University Professors,</a:t>
          </a:r>
          <a:r>
            <a:rPr lang="en-US" sz="900"/>
            <a:t> Washington, DC.</a:t>
          </a:r>
        </a:p>
      </cdr:txBody>
    </cdr:sp>
  </cdr:relSizeAnchor>
</c:userShapes>
</file>

<file path=xl/drawings/drawing20.xml><?xml version="1.0" encoding="utf-8"?>
<c:userShapes xmlns:c="http://schemas.openxmlformats.org/drawingml/2006/chart">
  <cdr:relSizeAnchor xmlns:cdr="http://schemas.openxmlformats.org/drawingml/2006/chartDrawing">
    <cdr:from>
      <cdr:x>0.03133</cdr:x>
      <cdr:y>0.90794</cdr:y>
    </cdr:from>
    <cdr:to>
      <cdr:x>0.98571</cdr:x>
      <cdr:y>0.99496</cdr:y>
    </cdr:to>
    <cdr:sp macro="" textlink="">
      <cdr:nvSpPr>
        <cdr:cNvPr id="2" name="TextBox 1"/>
        <cdr:cNvSpPr txBox="1"/>
      </cdr:nvSpPr>
      <cdr:spPr>
        <a:xfrm xmlns:a="http://schemas.openxmlformats.org/drawingml/2006/main">
          <a:off x="271096" y="5715000"/>
          <a:ext cx="8257144" cy="5477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"Other" race or ethnicity includes American Indian or Alaska Native, Native Hawaiian or Other Pacific Islander, Two or More Races, Race/Ethnicity Unknown, and</a:t>
          </a:r>
          <a:r>
            <a:rPr lang="en-US" sz="900" baseline="0"/>
            <a:t> </a:t>
          </a:r>
          <a:r>
            <a:rPr lang="en-US" sz="900"/>
            <a:t>Nonresident Alien. </a:t>
          </a:r>
        </a:p>
        <a:p xmlns:a="http://schemas.openxmlformats.org/drawingml/2006/main">
          <a:r>
            <a:rPr lang="en-US" sz="900" i="1"/>
            <a:t>Source</a:t>
          </a:r>
          <a:r>
            <a:rPr lang="en-US" sz="900"/>
            <a:t>: US Department of Education, IPEDS Fall Staff Survey. Tabulation by John W. Curtis,</a:t>
          </a:r>
          <a:r>
            <a:rPr lang="en-US" sz="900" baseline="0"/>
            <a:t> American Association of University Professors,</a:t>
          </a:r>
          <a:r>
            <a:rPr lang="en-US" sz="900"/>
            <a:t> Washington, DC. </a:t>
          </a:r>
        </a:p>
      </cdr:txBody>
    </cdr:sp>
  </cdr:relSizeAnchor>
  <cdr:relSizeAnchor xmlns:cdr="http://schemas.openxmlformats.org/drawingml/2006/chartDrawing">
    <cdr:from>
      <cdr:x>0.06881</cdr:x>
      <cdr:y>0.15259</cdr:y>
    </cdr:from>
    <cdr:to>
      <cdr:x>0.5211</cdr:x>
      <cdr:y>0.19042</cdr:y>
    </cdr:to>
    <cdr:sp macro="" textlink="">
      <cdr:nvSpPr>
        <cdr:cNvPr id="3" name="TextBox 2"/>
        <cdr:cNvSpPr txBox="1"/>
      </cdr:nvSpPr>
      <cdr:spPr>
        <a:xfrm xmlns:a="http://schemas.openxmlformats.org/drawingml/2006/main">
          <a:off x="595313" y="960438"/>
          <a:ext cx="3913187" cy="23812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en-US" sz="1100"/>
            <a:t>Women</a:t>
          </a:r>
        </a:p>
      </cdr:txBody>
    </cdr:sp>
  </cdr:relSizeAnchor>
  <cdr:relSizeAnchor xmlns:cdr="http://schemas.openxmlformats.org/drawingml/2006/chartDrawing">
    <cdr:from>
      <cdr:x>0.52917</cdr:x>
      <cdr:y>0.15233</cdr:y>
    </cdr:from>
    <cdr:to>
      <cdr:x>0.98147</cdr:x>
      <cdr:y>0.19016</cdr:y>
    </cdr:to>
    <cdr:sp macro="" textlink="">
      <cdr:nvSpPr>
        <cdr:cNvPr id="4" name="TextBox 1"/>
        <cdr:cNvSpPr txBox="1"/>
      </cdr:nvSpPr>
      <cdr:spPr>
        <a:xfrm xmlns:a="http://schemas.openxmlformats.org/drawingml/2006/main">
          <a:off x="4578350" y="958850"/>
          <a:ext cx="3913187" cy="23812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Men</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51875" cy="6302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0.02923</cdr:x>
      <cdr:y>0.9023</cdr:y>
    </cdr:from>
    <cdr:to>
      <cdr:x>0.98571</cdr:x>
      <cdr:y>0.99496</cdr:y>
    </cdr:to>
    <cdr:sp macro="" textlink="">
      <cdr:nvSpPr>
        <cdr:cNvPr id="2" name="TextBox 1"/>
        <cdr:cNvSpPr txBox="1"/>
      </cdr:nvSpPr>
      <cdr:spPr>
        <a:xfrm xmlns:a="http://schemas.openxmlformats.org/drawingml/2006/main">
          <a:off x="253358" y="5679445"/>
          <a:ext cx="8290530" cy="583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Figures in this chart have been updated from those published by AAUP in 2013. 1975-76: Figures for full-time faculty are for 1975 and are estimated; part-time figures are for 1976. </a:t>
          </a:r>
          <a:br>
            <a:rPr lang="en-US" sz="900"/>
          </a:br>
          <a:r>
            <a:rPr lang="en-US" sz="900" i="1"/>
            <a:t>Source</a:t>
          </a:r>
          <a:r>
            <a:rPr lang="en-US" sz="900"/>
            <a:t>: US Department of Education, IPEDS Fall Staff Survey. Tabulation by John W. Curtis,</a:t>
          </a:r>
          <a:r>
            <a:rPr lang="en-US" sz="900" baseline="0"/>
            <a:t> American Association of University Professors,</a:t>
          </a:r>
          <a:r>
            <a:rPr lang="en-US" sz="900"/>
            <a:t> Washington, DC. </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51875" cy="6302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0.02923</cdr:x>
      <cdr:y>0.9023</cdr:y>
    </cdr:from>
    <cdr:to>
      <cdr:x>0.98571</cdr:x>
      <cdr:y>0.99496</cdr:y>
    </cdr:to>
    <cdr:sp macro="" textlink="">
      <cdr:nvSpPr>
        <cdr:cNvPr id="2" name="TextBox 1"/>
        <cdr:cNvSpPr txBox="1"/>
      </cdr:nvSpPr>
      <cdr:spPr>
        <a:xfrm xmlns:a="http://schemas.openxmlformats.org/drawingml/2006/main">
          <a:off x="253358" y="5679445"/>
          <a:ext cx="8290530" cy="583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Title IV degree-granting institutions only. Categories are mutually exclusive. "Other" institutions includes public baccalaureate, private associate's, and tribal colleges, as well as uncategorized institutions.</a:t>
          </a:r>
          <a:br>
            <a:rPr lang="en-US" sz="900"/>
          </a:br>
          <a:r>
            <a:rPr lang="en-US" sz="900" i="1"/>
            <a:t>Source</a:t>
          </a:r>
          <a:r>
            <a:rPr lang="en-US" sz="900"/>
            <a:t>: US Department of Education, IPEDS Fall Staff Survey. Tabulation by John W. Curtis,</a:t>
          </a:r>
          <a:r>
            <a:rPr lang="en-US" sz="900" baseline="0"/>
            <a:t> American Association of University Professors,</a:t>
          </a:r>
          <a:r>
            <a:rPr lang="en-US" sz="900"/>
            <a:t> Washington, DC.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51875" cy="6302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0.02923</cdr:x>
      <cdr:y>0.9023</cdr:y>
    </cdr:from>
    <cdr:to>
      <cdr:x>0.98571</cdr:x>
      <cdr:y>0.99496</cdr:y>
    </cdr:to>
    <cdr:sp macro="" textlink="">
      <cdr:nvSpPr>
        <cdr:cNvPr id="2" name="TextBox 1"/>
        <cdr:cNvSpPr txBox="1"/>
      </cdr:nvSpPr>
      <cdr:spPr>
        <a:xfrm xmlns:a="http://schemas.openxmlformats.org/drawingml/2006/main">
          <a:off x="253358" y="5679445"/>
          <a:ext cx="8290530" cy="583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i="1"/>
            <a:t>Notes</a:t>
          </a:r>
          <a:r>
            <a:rPr lang="en-US" sz="900"/>
            <a:t>: Title IV degree-granting institutions only. Categories are mutually exclusive. "Other" institutions includes public baccalaureate, private associate's, and tribal colleges, as well as uncategorized institutions.</a:t>
          </a:r>
        </a:p>
        <a:p xmlns:a="http://schemas.openxmlformats.org/drawingml/2006/main">
          <a:r>
            <a:rPr lang="en-US" sz="900" i="1"/>
            <a:t>Source</a:t>
          </a:r>
          <a:r>
            <a:rPr lang="en-US" sz="900"/>
            <a:t>: US Department of Education, IPEDS Fall Staff Survey. Tabulation by John W. Curtis,</a:t>
          </a:r>
          <a:r>
            <a:rPr lang="en-US" sz="900" baseline="0"/>
            <a:t> American Association of University Professors,</a:t>
          </a:r>
          <a:r>
            <a:rPr lang="en-US" sz="900"/>
            <a:t> Washington, DC. </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51875" cy="6302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activeCell="A3" sqref="A3"/>
    </sheetView>
  </sheetViews>
  <sheetFormatPr defaultRowHeight="15" x14ac:dyDescent="0.25"/>
  <cols>
    <col min="1" max="1" width="23.140625" customWidth="1"/>
    <col min="2" max="2" width="7.7109375" customWidth="1"/>
    <col min="3" max="3" width="6.7109375" customWidth="1"/>
    <col min="4" max="4" width="7.7109375" customWidth="1"/>
    <col min="5" max="5" width="7.5703125" customWidth="1"/>
    <col min="6" max="6" width="9.85546875" customWidth="1"/>
    <col min="7" max="7" width="7.5703125" customWidth="1"/>
    <col min="8" max="8" width="9.85546875" customWidth="1"/>
    <col min="9" max="9" width="8" customWidth="1"/>
    <col min="10" max="10" width="9.85546875" customWidth="1"/>
    <col min="11" max="11" width="8" customWidth="1"/>
    <col min="12" max="12" width="9.85546875" customWidth="1"/>
    <col min="13" max="13" width="8" customWidth="1"/>
    <col min="14" max="14" width="9.7109375" customWidth="1"/>
    <col min="15" max="15" width="7.5703125" customWidth="1"/>
    <col min="16" max="16" width="9.7109375" customWidth="1"/>
    <col min="17" max="17" width="7.28515625" customWidth="1"/>
    <col min="18" max="18" width="9.7109375" customWidth="1"/>
    <col min="19" max="19" width="7.140625" customWidth="1"/>
    <col min="20" max="20" width="9.7109375" customWidth="1"/>
    <col min="21" max="21" width="7.140625" customWidth="1"/>
    <col min="22" max="22" width="9.7109375" customWidth="1"/>
    <col min="23" max="23" width="7.140625" customWidth="1"/>
  </cols>
  <sheetData>
    <row r="1" spans="1:23" x14ac:dyDescent="0.25">
      <c r="A1" s="1" t="s">
        <v>17</v>
      </c>
    </row>
    <row r="2" spans="1:23" x14ac:dyDescent="0.25">
      <c r="A2" t="s">
        <v>16</v>
      </c>
    </row>
    <row r="4" spans="1:23" ht="15" customHeight="1" x14ac:dyDescent="0.25"/>
    <row r="5" spans="1:23" x14ac:dyDescent="0.25">
      <c r="B5" s="30">
        <v>1975</v>
      </c>
      <c r="C5" s="30"/>
      <c r="D5" s="30">
        <v>1989</v>
      </c>
      <c r="E5" s="30"/>
      <c r="F5" s="30">
        <v>1993</v>
      </c>
      <c r="G5" s="30"/>
      <c r="H5" s="30">
        <v>1995</v>
      </c>
      <c r="I5" s="30"/>
      <c r="J5" s="30">
        <v>1999</v>
      </c>
      <c r="K5" s="30"/>
      <c r="L5" s="30">
        <v>2001</v>
      </c>
      <c r="M5" s="30"/>
      <c r="N5" s="30">
        <v>2003</v>
      </c>
      <c r="O5" s="30"/>
      <c r="P5" s="30">
        <v>2005</v>
      </c>
      <c r="Q5" s="30"/>
      <c r="R5" s="30">
        <v>2007</v>
      </c>
      <c r="S5" s="30"/>
      <c r="T5" s="30">
        <v>2009</v>
      </c>
      <c r="U5" s="30"/>
      <c r="V5" s="30">
        <v>2011</v>
      </c>
      <c r="W5" s="30"/>
    </row>
    <row r="6" spans="1:23" x14ac:dyDescent="0.25">
      <c r="A6" s="1" t="s">
        <v>1</v>
      </c>
      <c r="B6" s="3">
        <v>227381</v>
      </c>
      <c r="C6" s="4">
        <f>ROUND(B6/B$11,3)</f>
        <v>0.28599999999999998</v>
      </c>
      <c r="D6" s="3">
        <v>272660.61477199994</v>
      </c>
      <c r="E6" s="4">
        <f>ROUND(D6/D$11,3)</f>
        <v>0.27600000000000002</v>
      </c>
      <c r="F6" s="3">
        <v>279424</v>
      </c>
      <c r="G6" s="4">
        <f>ROUND(F6/F$11,3)</f>
        <v>0.25</v>
      </c>
      <c r="H6" s="3">
        <v>284870</v>
      </c>
      <c r="I6" s="4">
        <f>ROUND(H6/H$11,3)</f>
        <v>0.248</v>
      </c>
      <c r="J6" s="3">
        <v>281984</v>
      </c>
      <c r="K6" s="4">
        <f t="shared" ref="K6:M10" si="0">ROUND(J6/J$11,3)</f>
        <v>0.218</v>
      </c>
      <c r="L6" s="3">
        <v>278825</v>
      </c>
      <c r="M6" s="4">
        <f t="shared" si="0"/>
        <v>0.20300000000000001</v>
      </c>
      <c r="N6" s="3">
        <v>282429</v>
      </c>
      <c r="O6" s="4">
        <f>ROUND(N6/N$11,3)</f>
        <v>0.193</v>
      </c>
      <c r="P6" s="3">
        <v>283434</v>
      </c>
      <c r="Q6" s="4">
        <f>ROUND(P6/P$11,3)</f>
        <v>0.17799999999999999</v>
      </c>
      <c r="R6" s="3">
        <v>290581</v>
      </c>
      <c r="S6" s="4">
        <f>ROUND(R6/R$11,3)</f>
        <v>0.17199999999999999</v>
      </c>
      <c r="T6" s="3">
        <v>297460</v>
      </c>
      <c r="U6" s="4">
        <f>ROUND(T6/T$11,3)</f>
        <v>0.16800000000000001</v>
      </c>
      <c r="V6" s="3">
        <v>308103</v>
      </c>
      <c r="W6" s="4">
        <f>ROUND(V6/V$11,3)</f>
        <v>0.16600000000000001</v>
      </c>
    </row>
    <row r="7" spans="1:23" x14ac:dyDescent="0.25">
      <c r="A7" s="1" t="s">
        <v>2</v>
      </c>
      <c r="B7" s="3">
        <v>126300</v>
      </c>
      <c r="C7" s="4">
        <f>ROUND(B7/B$11,3)</f>
        <v>0.159</v>
      </c>
      <c r="D7" s="3">
        <v>112592.68892200002</v>
      </c>
      <c r="E7" s="4">
        <f>ROUND(D7/D$11,3)</f>
        <v>0.114</v>
      </c>
      <c r="F7" s="3">
        <v>114278</v>
      </c>
      <c r="G7" s="4">
        <f>ROUND(F7/F$11,3)</f>
        <v>0.10199999999999999</v>
      </c>
      <c r="H7" s="3">
        <v>110311</v>
      </c>
      <c r="I7" s="4">
        <f>ROUND(H7/H$11,3)</f>
        <v>9.6000000000000002E-2</v>
      </c>
      <c r="J7" s="3">
        <v>114855</v>
      </c>
      <c r="K7" s="4">
        <f t="shared" si="0"/>
        <v>8.8999999999999996E-2</v>
      </c>
      <c r="L7" s="3">
        <v>125811</v>
      </c>
      <c r="M7" s="4">
        <f t="shared" si="0"/>
        <v>9.1999999999999998E-2</v>
      </c>
      <c r="N7" s="3">
        <v>128602</v>
      </c>
      <c r="O7" s="4">
        <f>ROUND(N7/N$11,3)</f>
        <v>8.7999999999999995E-2</v>
      </c>
      <c r="P7" s="3">
        <v>131140</v>
      </c>
      <c r="Q7" s="4">
        <f>ROUND(P7/P$11,3)</f>
        <v>8.2000000000000003E-2</v>
      </c>
      <c r="R7" s="3">
        <v>134826</v>
      </c>
      <c r="S7" s="4">
        <f>ROUND(R7/R$11,3)</f>
        <v>0.08</v>
      </c>
      <c r="T7" s="3">
        <v>135250</v>
      </c>
      <c r="U7" s="4">
        <f>ROUND(T7/T$11,3)</f>
        <v>7.5999999999999998E-2</v>
      </c>
      <c r="V7" s="3">
        <v>128199</v>
      </c>
      <c r="W7" s="4">
        <f>ROUND(V7/V$11,3)</f>
        <v>6.9000000000000006E-2</v>
      </c>
    </row>
    <row r="8" spans="1:23" x14ac:dyDescent="0.25">
      <c r="A8" s="1" t="s">
        <v>3</v>
      </c>
      <c r="B8" s="3">
        <v>80883</v>
      </c>
      <c r="C8" s="4">
        <f>ROUND(B8/B$11,3)</f>
        <v>0.10199999999999999</v>
      </c>
      <c r="D8" s="3">
        <v>139172.696306</v>
      </c>
      <c r="E8" s="4">
        <f>ROUND(D8/D$11,3)</f>
        <v>0.14099999999999999</v>
      </c>
      <c r="F8" s="3">
        <v>152004</v>
      </c>
      <c r="G8" s="4">
        <f>ROUND(F8/F$11,3)</f>
        <v>0.13600000000000001</v>
      </c>
      <c r="H8" s="3">
        <v>155641</v>
      </c>
      <c r="I8" s="4">
        <f>ROUND(H8/H$11,3)</f>
        <v>0.13600000000000001</v>
      </c>
      <c r="J8" s="3">
        <v>196535</v>
      </c>
      <c r="K8" s="4">
        <f t="shared" si="0"/>
        <v>0.152</v>
      </c>
      <c r="L8" s="3">
        <v>213232</v>
      </c>
      <c r="M8" s="4">
        <f t="shared" si="0"/>
        <v>0.155</v>
      </c>
      <c r="N8" s="3">
        <v>219388</v>
      </c>
      <c r="O8" s="4">
        <f>ROUND(N8/N$11,3)</f>
        <v>0.15</v>
      </c>
      <c r="P8" s="3">
        <v>235171</v>
      </c>
      <c r="Q8" s="4">
        <f>ROUND(P8/P$11,3)</f>
        <v>0.14799999999999999</v>
      </c>
      <c r="R8" s="3">
        <v>251361</v>
      </c>
      <c r="S8" s="4">
        <f>ROUND(R8/R$11,3)</f>
        <v>0.14899999999999999</v>
      </c>
      <c r="T8" s="3">
        <f>179135+87306</f>
        <v>266441</v>
      </c>
      <c r="U8" s="4">
        <f>ROUND(T8/T$11,3)</f>
        <v>0.151</v>
      </c>
      <c r="V8" s="3">
        <v>290749</v>
      </c>
      <c r="W8" s="4">
        <f>ROUND(V8/V$11,3)</f>
        <v>0.157</v>
      </c>
    </row>
    <row r="9" spans="1:23" x14ac:dyDescent="0.25">
      <c r="A9" s="1" t="s">
        <v>4</v>
      </c>
      <c r="B9" s="3">
        <v>199139</v>
      </c>
      <c r="C9" s="4">
        <f>ROUND(B9/B$11,3)</f>
        <v>0.251</v>
      </c>
      <c r="D9" s="3">
        <v>299794</v>
      </c>
      <c r="E9" s="4">
        <f>ROUND(D9/D$11,3)</f>
        <v>0.30399999999999999</v>
      </c>
      <c r="F9" s="3">
        <v>369768</v>
      </c>
      <c r="G9" s="4">
        <f>ROUND(F9/F$11,3)</f>
        <v>0.33100000000000002</v>
      </c>
      <c r="H9" s="3">
        <v>380884</v>
      </c>
      <c r="I9" s="4">
        <f>ROUND(H9/H$11,3)</f>
        <v>0.33200000000000002</v>
      </c>
      <c r="J9" s="3">
        <v>460377</v>
      </c>
      <c r="K9" s="4">
        <f t="shared" si="0"/>
        <v>0.35499999999999998</v>
      </c>
      <c r="L9" s="3">
        <v>495315</v>
      </c>
      <c r="M9" s="4">
        <f t="shared" si="0"/>
        <v>0.36</v>
      </c>
      <c r="N9" s="3">
        <v>543137</v>
      </c>
      <c r="O9" s="4">
        <f>ROUND(N9/N$11,3)</f>
        <v>0.37</v>
      </c>
      <c r="P9" s="3">
        <v>624753</v>
      </c>
      <c r="Q9" s="4">
        <f>ROUND(P9/P$11,3)</f>
        <v>0.39300000000000002</v>
      </c>
      <c r="R9" s="3">
        <v>684668</v>
      </c>
      <c r="S9" s="4">
        <f>ROUND(R9/R$11,3)</f>
        <v>0.40500000000000003</v>
      </c>
      <c r="T9" s="3">
        <v>727098</v>
      </c>
      <c r="U9" s="4">
        <f>ROUND(T9/T$11,3)</f>
        <v>0.41099999999999998</v>
      </c>
      <c r="V9" s="3">
        <v>768430</v>
      </c>
      <c r="W9" s="4">
        <f>ROUND(V9/V$11,3)</f>
        <v>0.41499999999999998</v>
      </c>
    </row>
    <row r="10" spans="1:23" x14ac:dyDescent="0.25">
      <c r="A10" s="1" t="s">
        <v>5</v>
      </c>
      <c r="B10" s="5">
        <v>160086</v>
      </c>
      <c r="C10" s="6">
        <f>ROUND(B10/B$11,3)</f>
        <v>0.20200000000000001</v>
      </c>
      <c r="D10" s="5">
        <v>163298</v>
      </c>
      <c r="E10" s="6">
        <f>ROUND(D10/D$11,3)</f>
        <v>0.16500000000000001</v>
      </c>
      <c r="F10" s="5">
        <v>202819</v>
      </c>
      <c r="G10" s="6">
        <f>ROUND(F10/F$11,3)</f>
        <v>0.18099999999999999</v>
      </c>
      <c r="H10" s="5">
        <v>215909</v>
      </c>
      <c r="I10" s="6">
        <f>ROUND(H10/H$11,3)</f>
        <v>0.188</v>
      </c>
      <c r="J10" s="3">
        <v>242525</v>
      </c>
      <c r="K10" s="4">
        <f t="shared" si="0"/>
        <v>0.187</v>
      </c>
      <c r="L10" s="3">
        <v>261136</v>
      </c>
      <c r="M10" s="4">
        <f t="shared" si="0"/>
        <v>0.19</v>
      </c>
      <c r="N10" s="5">
        <v>292801</v>
      </c>
      <c r="O10" s="6">
        <f>ROUND(N10/N$11,3)</f>
        <v>0.2</v>
      </c>
      <c r="P10" s="5">
        <v>317146</v>
      </c>
      <c r="Q10" s="6">
        <f>ROUND(P10/P$11,3)</f>
        <v>0.19900000000000001</v>
      </c>
      <c r="R10" s="5">
        <v>328979</v>
      </c>
      <c r="S10" s="6">
        <f>ROUND(R10/R$11,3)</f>
        <v>0.19500000000000001</v>
      </c>
      <c r="T10" s="5">
        <v>342393</v>
      </c>
      <c r="U10" s="6">
        <f>ROUND(T10/T$11,3)</f>
        <v>0.19400000000000001</v>
      </c>
      <c r="V10" s="5">
        <v>356743</v>
      </c>
      <c r="W10" s="6">
        <f>ROUND(V10/V$11,3)</f>
        <v>0.193</v>
      </c>
    </row>
    <row r="11" spans="1:23" x14ac:dyDescent="0.25">
      <c r="B11" s="7">
        <f t="shared" ref="B11:W11" si="1">SUM(B6:B10)</f>
        <v>793789</v>
      </c>
      <c r="C11" s="4">
        <f t="shared" si="1"/>
        <v>1</v>
      </c>
      <c r="D11" s="7">
        <f t="shared" ref="D11:E11" si="2">SUM(D6:D10)</f>
        <v>987518</v>
      </c>
      <c r="E11" s="4">
        <f t="shared" si="2"/>
        <v>1</v>
      </c>
      <c r="F11" s="7">
        <f t="shared" si="1"/>
        <v>1118293</v>
      </c>
      <c r="G11" s="4">
        <f t="shared" si="1"/>
        <v>1</v>
      </c>
      <c r="H11" s="7">
        <f t="shared" si="1"/>
        <v>1147615</v>
      </c>
      <c r="I11" s="4">
        <f t="shared" si="1"/>
        <v>1</v>
      </c>
      <c r="J11" s="14">
        <f t="shared" si="1"/>
        <v>1296276</v>
      </c>
      <c r="K11" s="15">
        <f t="shared" si="1"/>
        <v>1.0009999999999999</v>
      </c>
      <c r="L11" s="14">
        <f t="shared" si="1"/>
        <v>1374319</v>
      </c>
      <c r="M11" s="15">
        <f t="shared" si="1"/>
        <v>1</v>
      </c>
      <c r="N11" s="7">
        <f t="shared" si="1"/>
        <v>1466357</v>
      </c>
      <c r="O11" s="4">
        <f t="shared" si="1"/>
        <v>1.0010000000000001</v>
      </c>
      <c r="P11" s="7">
        <f t="shared" si="1"/>
        <v>1591644</v>
      </c>
      <c r="Q11" s="4">
        <f t="shared" si="1"/>
        <v>1</v>
      </c>
      <c r="R11" s="7">
        <f t="shared" ref="R11:U11" si="3">SUM(R6:R10)</f>
        <v>1690415</v>
      </c>
      <c r="S11" s="4">
        <f t="shared" si="3"/>
        <v>1.0010000000000001</v>
      </c>
      <c r="T11" s="7">
        <f t="shared" si="3"/>
        <v>1768642</v>
      </c>
      <c r="U11" s="4">
        <f t="shared" si="3"/>
        <v>1</v>
      </c>
      <c r="V11" s="7">
        <f t="shared" si="1"/>
        <v>1852224</v>
      </c>
      <c r="W11" s="4">
        <f t="shared" si="1"/>
        <v>1</v>
      </c>
    </row>
    <row r="13" spans="1:23" ht="30" x14ac:dyDescent="0.25">
      <c r="A13" s="8" t="s">
        <v>6</v>
      </c>
      <c r="B13" s="3">
        <f>SUM(B8:B10)</f>
        <v>440108</v>
      </c>
      <c r="C13" s="4">
        <f>B13/B$11</f>
        <v>0.55443952990026313</v>
      </c>
      <c r="D13" s="3">
        <f>SUM(D8:D10)</f>
        <v>602264.696306</v>
      </c>
      <c r="E13" s="4">
        <f>D13/D$11</f>
        <v>0.60987718330805107</v>
      </c>
      <c r="F13" s="3">
        <f>SUM(F8:F10)</f>
        <v>724591</v>
      </c>
      <c r="G13" s="4">
        <f>F13/F$11</f>
        <v>0.6479437857520346</v>
      </c>
      <c r="H13" s="3">
        <f>SUM(H8:H10)</f>
        <v>752434</v>
      </c>
      <c r="I13" s="4">
        <f>H13/H$11</f>
        <v>0.65565019627662591</v>
      </c>
      <c r="J13" s="3">
        <f>SUM(J8:J10)</f>
        <v>899437</v>
      </c>
      <c r="K13" s="4">
        <f>J13/J$11</f>
        <v>0.69386226390058903</v>
      </c>
      <c r="L13" s="3">
        <f>SUM(L8:L10)</f>
        <v>969683</v>
      </c>
      <c r="M13" s="4">
        <f>L13/L$11</f>
        <v>0.70557345128751037</v>
      </c>
      <c r="N13" s="3">
        <f>SUM(N8:N10)</f>
        <v>1055326</v>
      </c>
      <c r="O13" s="4">
        <f>N13/N$11</f>
        <v>0.71969240778337062</v>
      </c>
      <c r="P13" s="3">
        <f>SUM(P8:P10)</f>
        <v>1177070</v>
      </c>
      <c r="Q13" s="4">
        <f>P13/P$11</f>
        <v>0.73953095038840344</v>
      </c>
      <c r="R13" s="3">
        <f>SUM(R8:R10)</f>
        <v>1265008</v>
      </c>
      <c r="S13" s="4">
        <f>R13/R$11</f>
        <v>0.74834167941008567</v>
      </c>
      <c r="T13" s="3">
        <f>SUM(T8:T10)</f>
        <v>1335932</v>
      </c>
      <c r="U13" s="4">
        <f>T13/T$11</f>
        <v>0.7553433651355107</v>
      </c>
      <c r="V13" s="3">
        <f>SUM(V8:V10)</f>
        <v>1415922</v>
      </c>
      <c r="W13" s="4">
        <f>V13/V$11</f>
        <v>0.76444425728205656</v>
      </c>
    </row>
    <row r="14" spans="1:23" x14ac:dyDescent="0.25">
      <c r="B14" s="3"/>
      <c r="C14" s="4"/>
      <c r="D14" s="4"/>
      <c r="E14" s="4"/>
      <c r="F14" s="3"/>
      <c r="G14" s="4"/>
      <c r="H14" s="3"/>
      <c r="I14" s="4"/>
      <c r="J14" s="4"/>
      <c r="K14" s="4"/>
      <c r="L14" s="4"/>
      <c r="M14" s="4"/>
      <c r="N14" s="3"/>
      <c r="O14" s="4"/>
      <c r="P14" s="3"/>
      <c r="Q14" s="4"/>
      <c r="R14" s="4"/>
      <c r="S14" s="4"/>
      <c r="T14" s="4"/>
      <c r="U14" s="4"/>
    </row>
    <row r="15" spans="1:23" ht="29.25" customHeight="1" x14ac:dyDescent="0.25">
      <c r="A15" s="9" t="s">
        <v>0</v>
      </c>
      <c r="B15" s="29" t="s">
        <v>18</v>
      </c>
      <c r="C15" s="29"/>
      <c r="D15" s="29"/>
      <c r="E15" s="29"/>
      <c r="F15" s="29"/>
      <c r="G15" s="29"/>
      <c r="H15" s="29"/>
      <c r="I15" s="29"/>
      <c r="J15" s="29"/>
      <c r="K15" s="29"/>
      <c r="L15" s="29"/>
      <c r="M15" s="29"/>
      <c r="N15" s="29"/>
      <c r="O15" s="29"/>
      <c r="P15" s="29"/>
      <c r="Q15" s="29"/>
      <c r="R15" s="29"/>
      <c r="S15" s="29"/>
      <c r="T15" s="29"/>
      <c r="U15" s="29"/>
      <c r="V15" s="29"/>
      <c r="W15" s="29"/>
    </row>
    <row r="16" spans="1:23" x14ac:dyDescent="0.25">
      <c r="A16" s="10" t="s">
        <v>7</v>
      </c>
      <c r="B16" t="s">
        <v>8</v>
      </c>
    </row>
    <row r="18" spans="1:15" x14ac:dyDescent="0.25">
      <c r="A18" t="s">
        <v>19</v>
      </c>
    </row>
    <row r="20" spans="1:15" x14ac:dyDescent="0.25">
      <c r="A20" s="2" t="s">
        <v>9</v>
      </c>
      <c r="B20" s="2">
        <v>1975</v>
      </c>
      <c r="C20" s="12">
        <v>1989</v>
      </c>
      <c r="D20" s="2">
        <v>1993</v>
      </c>
      <c r="E20" s="2">
        <v>1995</v>
      </c>
      <c r="F20" s="13">
        <v>1999</v>
      </c>
      <c r="G20" s="13">
        <v>2001</v>
      </c>
      <c r="H20" s="2">
        <v>2003</v>
      </c>
      <c r="I20" s="2">
        <v>2005</v>
      </c>
      <c r="J20" s="2">
        <v>2007</v>
      </c>
      <c r="K20" s="2">
        <v>2009</v>
      </c>
      <c r="L20" s="13">
        <v>2011</v>
      </c>
      <c r="M20" s="13"/>
      <c r="N20" s="13"/>
      <c r="O20" s="13"/>
    </row>
    <row r="21" spans="1:15" x14ac:dyDescent="0.25">
      <c r="A21" s="1" t="s">
        <v>1</v>
      </c>
      <c r="B21">
        <v>0.28599999999999998</v>
      </c>
      <c r="C21">
        <v>0.27600000000000002</v>
      </c>
      <c r="D21">
        <v>0.25</v>
      </c>
      <c r="E21">
        <v>0.248</v>
      </c>
      <c r="F21">
        <v>0.218</v>
      </c>
      <c r="G21">
        <v>0.20300000000000001</v>
      </c>
      <c r="H21">
        <v>0.193</v>
      </c>
      <c r="I21">
        <v>0.17699999999999999</v>
      </c>
      <c r="J21">
        <v>0.17199999999999999</v>
      </c>
      <c r="K21">
        <v>0.16800000000000001</v>
      </c>
      <c r="L21">
        <v>0.16600000000000001</v>
      </c>
    </row>
    <row r="22" spans="1:15" x14ac:dyDescent="0.25">
      <c r="A22" s="1" t="s">
        <v>2</v>
      </c>
      <c r="B22">
        <v>0.159</v>
      </c>
      <c r="C22">
        <v>0.114</v>
      </c>
      <c r="D22">
        <v>0.10199999999999999</v>
      </c>
      <c r="E22">
        <v>9.6000000000000002E-2</v>
      </c>
      <c r="F22">
        <v>8.8999999999999996E-2</v>
      </c>
      <c r="G22">
        <v>9.1999999999999998E-2</v>
      </c>
      <c r="H22">
        <v>8.7999999999999995E-2</v>
      </c>
      <c r="I22">
        <v>8.2000000000000003E-2</v>
      </c>
      <c r="J22">
        <v>0.08</v>
      </c>
      <c r="K22">
        <v>7.5999999999999998E-2</v>
      </c>
      <c r="L22">
        <v>6.9000000000000006E-2</v>
      </c>
    </row>
    <row r="23" spans="1:15" x14ac:dyDescent="0.25">
      <c r="A23" s="1" t="s">
        <v>3</v>
      </c>
      <c r="B23">
        <v>0.10199999999999999</v>
      </c>
      <c r="C23">
        <v>0.14099999999999999</v>
      </c>
      <c r="D23">
        <v>0.13600000000000001</v>
      </c>
      <c r="E23">
        <v>0.13600000000000001</v>
      </c>
      <c r="F23">
        <v>0.152</v>
      </c>
      <c r="G23">
        <v>0.155</v>
      </c>
      <c r="H23">
        <v>0.15</v>
      </c>
      <c r="I23">
        <v>0.16300000000000001</v>
      </c>
      <c r="J23">
        <v>0.14899999999999999</v>
      </c>
      <c r="K23">
        <v>0.151</v>
      </c>
      <c r="L23">
        <v>0.157</v>
      </c>
    </row>
    <row r="24" spans="1:15" x14ac:dyDescent="0.25">
      <c r="A24" s="1" t="s">
        <v>4</v>
      </c>
      <c r="B24">
        <v>0.251</v>
      </c>
      <c r="C24">
        <v>0.30399999999999999</v>
      </c>
      <c r="D24">
        <v>0.33100000000000002</v>
      </c>
      <c r="E24">
        <v>0.33200000000000002</v>
      </c>
      <c r="F24">
        <v>0.35499999999999998</v>
      </c>
      <c r="G24">
        <v>0.36</v>
      </c>
      <c r="H24">
        <v>0.37</v>
      </c>
      <c r="I24">
        <v>0.39100000000000001</v>
      </c>
      <c r="J24">
        <v>0.40500000000000003</v>
      </c>
      <c r="K24">
        <v>0.41099999999999998</v>
      </c>
      <c r="L24">
        <v>0.41499999999999998</v>
      </c>
    </row>
    <row r="25" spans="1:15" x14ac:dyDescent="0.25">
      <c r="A25" s="1" t="s">
        <v>5</v>
      </c>
      <c r="B25">
        <v>0.20200000000000001</v>
      </c>
      <c r="C25">
        <v>0.16500000000000001</v>
      </c>
      <c r="D25">
        <v>0.18099999999999999</v>
      </c>
      <c r="E25">
        <v>0.188</v>
      </c>
      <c r="F25">
        <v>0.187</v>
      </c>
      <c r="G25">
        <v>0.19</v>
      </c>
      <c r="H25">
        <v>0.2</v>
      </c>
      <c r="I25">
        <v>0.187</v>
      </c>
      <c r="J25">
        <v>0.19500000000000001</v>
      </c>
      <c r="K25">
        <v>0.19400000000000001</v>
      </c>
      <c r="L25">
        <v>0.193</v>
      </c>
    </row>
    <row r="27" spans="1:15" x14ac:dyDescent="0.25">
      <c r="A27" s="2" t="s">
        <v>10</v>
      </c>
      <c r="B27" s="2" t="s">
        <v>20</v>
      </c>
      <c r="C27" s="12">
        <v>1989</v>
      </c>
      <c r="D27" s="2">
        <v>1993</v>
      </c>
      <c r="E27" s="2">
        <v>1995</v>
      </c>
      <c r="F27" s="13">
        <v>1999</v>
      </c>
      <c r="G27" s="13">
        <v>2001</v>
      </c>
      <c r="H27" s="2">
        <v>2003</v>
      </c>
      <c r="I27" s="2">
        <v>2005</v>
      </c>
      <c r="J27" s="2">
        <v>2007</v>
      </c>
      <c r="K27" s="2">
        <v>2009</v>
      </c>
      <c r="L27" s="13">
        <v>2011</v>
      </c>
      <c r="M27" s="13"/>
      <c r="N27" s="13"/>
      <c r="O27" s="13"/>
    </row>
    <row r="28" spans="1:15" x14ac:dyDescent="0.25">
      <c r="A28" s="1" t="s">
        <v>11</v>
      </c>
      <c r="B28" s="11">
        <f>B21*100</f>
        <v>28.599999999999998</v>
      </c>
      <c r="C28" s="11">
        <f>C21*100</f>
        <v>27.6</v>
      </c>
      <c r="D28" s="11">
        <f t="shared" ref="D28:K28" si="4">D21*100</f>
        <v>25</v>
      </c>
      <c r="E28" s="11">
        <f t="shared" si="4"/>
        <v>24.8</v>
      </c>
      <c r="F28" s="11">
        <f t="shared" ref="F28:G28" si="5">F21*100</f>
        <v>21.8</v>
      </c>
      <c r="G28" s="11">
        <f t="shared" si="5"/>
        <v>20.3</v>
      </c>
      <c r="H28" s="11">
        <f t="shared" si="4"/>
        <v>19.3</v>
      </c>
      <c r="I28" s="11">
        <f t="shared" si="4"/>
        <v>17.7</v>
      </c>
      <c r="J28" s="11">
        <f t="shared" si="4"/>
        <v>17.2</v>
      </c>
      <c r="K28" s="11">
        <f t="shared" si="4"/>
        <v>16.8</v>
      </c>
      <c r="L28" s="11">
        <f t="shared" ref="L28" si="6">L21*100</f>
        <v>16.600000000000001</v>
      </c>
      <c r="M28" s="11"/>
      <c r="N28" s="11"/>
      <c r="O28" s="11"/>
    </row>
    <row r="29" spans="1:15" x14ac:dyDescent="0.25">
      <c r="A29" s="1" t="s">
        <v>12</v>
      </c>
      <c r="B29" s="11">
        <f t="shared" ref="B29:K32" si="7">B22*100</f>
        <v>15.9</v>
      </c>
      <c r="C29" s="11">
        <f t="shared" si="7"/>
        <v>11.4</v>
      </c>
      <c r="D29" s="11">
        <f t="shared" si="7"/>
        <v>10.199999999999999</v>
      </c>
      <c r="E29" s="11">
        <f t="shared" si="7"/>
        <v>9.6</v>
      </c>
      <c r="F29" s="11">
        <f t="shared" ref="F29:G29" si="8">F22*100</f>
        <v>8.9</v>
      </c>
      <c r="G29" s="11">
        <f t="shared" si="8"/>
        <v>9.1999999999999993</v>
      </c>
      <c r="H29" s="11">
        <f t="shared" si="7"/>
        <v>8.7999999999999989</v>
      </c>
      <c r="I29" s="11">
        <f t="shared" si="7"/>
        <v>8.2000000000000011</v>
      </c>
      <c r="J29" s="11">
        <f t="shared" si="7"/>
        <v>8</v>
      </c>
      <c r="K29" s="11">
        <f t="shared" si="7"/>
        <v>7.6</v>
      </c>
      <c r="L29" s="11">
        <f t="shared" ref="L29" si="9">L22*100</f>
        <v>6.9</v>
      </c>
      <c r="M29" s="11"/>
      <c r="N29" s="11"/>
      <c r="O29" s="11"/>
    </row>
    <row r="30" spans="1:15" x14ac:dyDescent="0.25">
      <c r="A30" s="1" t="s">
        <v>13</v>
      </c>
      <c r="B30" s="11">
        <f t="shared" si="7"/>
        <v>10.199999999999999</v>
      </c>
      <c r="C30" s="11">
        <f t="shared" si="7"/>
        <v>14.099999999999998</v>
      </c>
      <c r="D30" s="11">
        <f t="shared" si="7"/>
        <v>13.600000000000001</v>
      </c>
      <c r="E30" s="11">
        <f t="shared" si="7"/>
        <v>13.600000000000001</v>
      </c>
      <c r="F30" s="11">
        <f t="shared" ref="F30:G30" si="10">F23*100</f>
        <v>15.2</v>
      </c>
      <c r="G30" s="11">
        <f t="shared" si="10"/>
        <v>15.5</v>
      </c>
      <c r="H30" s="11">
        <f t="shared" si="7"/>
        <v>15</v>
      </c>
      <c r="I30" s="11">
        <f t="shared" si="7"/>
        <v>16.3</v>
      </c>
      <c r="J30" s="11">
        <f t="shared" si="7"/>
        <v>14.899999999999999</v>
      </c>
      <c r="K30" s="11">
        <f t="shared" si="7"/>
        <v>15.1</v>
      </c>
      <c r="L30" s="11">
        <f t="shared" ref="L30" si="11">L23*100</f>
        <v>15.7</v>
      </c>
      <c r="M30" s="11"/>
      <c r="N30" s="11"/>
      <c r="O30" s="11"/>
    </row>
    <row r="31" spans="1:15" x14ac:dyDescent="0.25">
      <c r="A31" s="1" t="s">
        <v>14</v>
      </c>
      <c r="B31" s="11">
        <f t="shared" si="7"/>
        <v>25.1</v>
      </c>
      <c r="C31" s="11">
        <f t="shared" si="7"/>
        <v>30.4</v>
      </c>
      <c r="D31" s="11">
        <f t="shared" si="7"/>
        <v>33.1</v>
      </c>
      <c r="E31" s="11">
        <f t="shared" si="7"/>
        <v>33.200000000000003</v>
      </c>
      <c r="F31" s="11">
        <f t="shared" ref="F31:G31" si="12">F24*100</f>
        <v>35.5</v>
      </c>
      <c r="G31" s="11">
        <f t="shared" si="12"/>
        <v>36</v>
      </c>
      <c r="H31" s="11">
        <f t="shared" si="7"/>
        <v>37</v>
      </c>
      <c r="I31" s="11">
        <f t="shared" si="7"/>
        <v>39.1</v>
      </c>
      <c r="J31" s="11">
        <f t="shared" si="7"/>
        <v>40.5</v>
      </c>
      <c r="K31" s="11">
        <f t="shared" si="7"/>
        <v>41.099999999999994</v>
      </c>
      <c r="L31" s="11">
        <f t="shared" ref="L31" si="13">L24*100</f>
        <v>41.5</v>
      </c>
      <c r="M31" s="11"/>
      <c r="N31" s="11"/>
      <c r="O31" s="11"/>
    </row>
    <row r="32" spans="1:15" x14ac:dyDescent="0.25">
      <c r="A32" s="1" t="s">
        <v>15</v>
      </c>
      <c r="B32" s="11">
        <f t="shared" si="7"/>
        <v>20.200000000000003</v>
      </c>
      <c r="C32" s="11">
        <f t="shared" si="7"/>
        <v>16.5</v>
      </c>
      <c r="D32" s="11">
        <f t="shared" si="7"/>
        <v>18.099999999999998</v>
      </c>
      <c r="E32" s="11">
        <f t="shared" si="7"/>
        <v>18.8</v>
      </c>
      <c r="F32" s="11">
        <f t="shared" ref="F32:G32" si="14">F25*100</f>
        <v>18.7</v>
      </c>
      <c r="G32" s="11">
        <f t="shared" si="14"/>
        <v>19</v>
      </c>
      <c r="H32" s="11">
        <f t="shared" si="7"/>
        <v>20</v>
      </c>
      <c r="I32" s="11">
        <f t="shared" si="7"/>
        <v>18.7</v>
      </c>
      <c r="J32" s="11">
        <f t="shared" si="7"/>
        <v>19.5</v>
      </c>
      <c r="K32" s="11">
        <f t="shared" si="7"/>
        <v>19.400000000000002</v>
      </c>
      <c r="L32" s="11">
        <f t="shared" ref="L32" si="15">L25*100</f>
        <v>19.3</v>
      </c>
      <c r="M32" s="11"/>
      <c r="N32" s="11"/>
      <c r="O32" s="11"/>
    </row>
  </sheetData>
  <mergeCells count="12">
    <mergeCell ref="B15:W15"/>
    <mergeCell ref="B5:C5"/>
    <mergeCell ref="F5:G5"/>
    <mergeCell ref="H5:I5"/>
    <mergeCell ref="N5:O5"/>
    <mergeCell ref="P5:Q5"/>
    <mergeCell ref="R5:S5"/>
    <mergeCell ref="V5:W5"/>
    <mergeCell ref="D5:E5"/>
    <mergeCell ref="J5:K5"/>
    <mergeCell ref="L5:M5"/>
    <mergeCell ref="T5:U5"/>
  </mergeCells>
  <pageMargins left="0.2" right="0.2"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30" sqref="A30"/>
    </sheetView>
  </sheetViews>
  <sheetFormatPr defaultRowHeight="15" x14ac:dyDescent="0.25"/>
  <cols>
    <col min="1" max="1" width="23.85546875" customWidth="1"/>
    <col min="2" max="5" width="20.7109375" customWidth="1"/>
  </cols>
  <sheetData>
    <row r="1" spans="1:6" x14ac:dyDescent="0.25">
      <c r="A1" t="s">
        <v>73</v>
      </c>
    </row>
    <row r="2" spans="1:6" x14ac:dyDescent="0.25">
      <c r="A2" s="17" t="s">
        <v>74</v>
      </c>
    </row>
    <row r="3" spans="1:6" x14ac:dyDescent="0.25">
      <c r="A3" t="s">
        <v>75</v>
      </c>
    </row>
    <row r="5" spans="1:6" ht="30" customHeight="1" x14ac:dyDescent="0.25">
      <c r="B5" s="18" t="s">
        <v>43</v>
      </c>
      <c r="C5" s="18" t="s">
        <v>44</v>
      </c>
      <c r="D5" s="18" t="s">
        <v>45</v>
      </c>
      <c r="E5" s="18" t="s">
        <v>46</v>
      </c>
    </row>
    <row r="6" spans="1:6" x14ac:dyDescent="0.25">
      <c r="A6" s="23" t="s">
        <v>56</v>
      </c>
      <c r="B6" s="26">
        <v>18.905999999999999</v>
      </c>
      <c r="C6" s="26">
        <v>15.523999999999999</v>
      </c>
      <c r="D6" s="26">
        <v>26.12</v>
      </c>
      <c r="E6" s="26">
        <v>39.450000000000003</v>
      </c>
      <c r="F6" t="s">
        <v>48</v>
      </c>
    </row>
    <row r="7" spans="1:6" x14ac:dyDescent="0.25">
      <c r="A7" s="24" t="s">
        <v>71</v>
      </c>
      <c r="B7" s="26">
        <v>10.779</v>
      </c>
      <c r="C7" s="26">
        <v>7.609</v>
      </c>
      <c r="D7" s="26">
        <v>17.866</v>
      </c>
      <c r="E7" s="26">
        <v>63.746000000000002</v>
      </c>
    </row>
    <row r="8" spans="1:6" x14ac:dyDescent="0.25">
      <c r="A8" s="23" t="s">
        <v>58</v>
      </c>
      <c r="B8" s="26">
        <v>17.960999999999999</v>
      </c>
      <c r="C8" s="26">
        <v>8.0589999999999993</v>
      </c>
      <c r="D8" s="26">
        <v>17.981999999999999</v>
      </c>
      <c r="E8" s="26">
        <v>55.997999999999998</v>
      </c>
    </row>
    <row r="9" spans="1:6" x14ac:dyDescent="0.25">
      <c r="A9" s="23" t="s">
        <v>59</v>
      </c>
      <c r="B9" s="26">
        <v>16.584</v>
      </c>
      <c r="C9" s="26">
        <v>7.8959999999999999</v>
      </c>
      <c r="D9" s="26">
        <v>20.774999999999999</v>
      </c>
      <c r="E9" s="26">
        <v>54.744</v>
      </c>
    </row>
    <row r="10" spans="1:6" x14ac:dyDescent="0.25">
      <c r="A10" s="23" t="s">
        <v>36</v>
      </c>
      <c r="B10" s="26">
        <f>ROUND(100*(B22/$F22),3)</f>
        <v>6.7830000000000004</v>
      </c>
      <c r="C10" s="26">
        <f>ROUND(100*(C22/$F22),3)</f>
        <v>10.226000000000001</v>
      </c>
      <c r="D10" s="26">
        <f>ROUND(100*(D22/$F22),3)</f>
        <v>17.128</v>
      </c>
      <c r="E10" s="26">
        <f>ROUND(100*(E22/$F22),3)</f>
        <v>65.863</v>
      </c>
    </row>
    <row r="11" spans="1:6" x14ac:dyDescent="0.25">
      <c r="A11" s="27" t="s">
        <v>56</v>
      </c>
      <c r="B11" s="28">
        <v>34.506</v>
      </c>
      <c r="C11" s="28">
        <v>15.637</v>
      </c>
      <c r="D11" s="28">
        <v>22.948</v>
      </c>
      <c r="E11" s="28">
        <v>26.908000000000001</v>
      </c>
      <c r="F11" s="25" t="s">
        <v>49</v>
      </c>
    </row>
    <row r="12" spans="1:6" x14ac:dyDescent="0.25">
      <c r="A12" s="24" t="s">
        <v>71</v>
      </c>
      <c r="B12" s="11">
        <v>18.385000000000002</v>
      </c>
      <c r="C12" s="11">
        <v>8.1280000000000001</v>
      </c>
      <c r="D12" s="11">
        <v>16.541</v>
      </c>
      <c r="E12" s="11">
        <v>56.945999999999998</v>
      </c>
    </row>
    <row r="13" spans="1:6" x14ac:dyDescent="0.25">
      <c r="A13" s="23" t="s">
        <v>58</v>
      </c>
      <c r="B13" s="11">
        <v>22.536999999999999</v>
      </c>
      <c r="C13" s="11">
        <v>8.3109999999999999</v>
      </c>
      <c r="D13" s="11">
        <v>16.468</v>
      </c>
      <c r="E13" s="11">
        <v>52.683</v>
      </c>
    </row>
    <row r="14" spans="1:6" x14ac:dyDescent="0.25">
      <c r="A14" s="23" t="s">
        <v>59</v>
      </c>
      <c r="B14" s="11">
        <v>26.952000000000002</v>
      </c>
      <c r="C14" s="11">
        <v>7.7030000000000003</v>
      </c>
      <c r="D14" s="11">
        <v>18.308</v>
      </c>
      <c r="E14" s="11">
        <v>47.036000000000001</v>
      </c>
    </row>
    <row r="15" spans="1:6" x14ac:dyDescent="0.25">
      <c r="A15" s="23" t="s">
        <v>36</v>
      </c>
      <c r="B15" s="26">
        <f>ROUND(100*(B29/$F29),3)</f>
        <v>10.911</v>
      </c>
      <c r="C15" s="26">
        <f>ROUND(100*(C29/$F29),3)</f>
        <v>12.423999999999999</v>
      </c>
      <c r="D15" s="26">
        <f>ROUND(100*(D29/$F29),3)</f>
        <v>20.167000000000002</v>
      </c>
      <c r="E15" s="26">
        <f>ROUND(100*(E29/$F29),3)</f>
        <v>56.499000000000002</v>
      </c>
    </row>
    <row r="17" spans="1:6" x14ac:dyDescent="0.25">
      <c r="A17" s="23" t="s">
        <v>65</v>
      </c>
      <c r="B17" s="3">
        <v>555</v>
      </c>
      <c r="C17" s="3">
        <v>315</v>
      </c>
      <c r="D17" s="3">
        <v>829</v>
      </c>
      <c r="E17" s="3">
        <v>1964</v>
      </c>
    </row>
    <row r="18" spans="1:6" x14ac:dyDescent="0.25">
      <c r="B18" s="3">
        <v>265</v>
      </c>
      <c r="C18" s="3">
        <v>229</v>
      </c>
      <c r="D18" s="3">
        <v>355</v>
      </c>
      <c r="E18" s="3">
        <v>1036</v>
      </c>
    </row>
    <row r="19" spans="1:6" x14ac:dyDescent="0.25">
      <c r="B19" s="3">
        <v>608</v>
      </c>
      <c r="C19" s="3">
        <v>511</v>
      </c>
      <c r="D19" s="3">
        <v>942</v>
      </c>
      <c r="E19" s="3">
        <v>2917</v>
      </c>
    </row>
    <row r="20" spans="1:6" x14ac:dyDescent="0.25">
      <c r="B20" s="3">
        <v>1613</v>
      </c>
      <c r="C20" s="3">
        <v>1723</v>
      </c>
      <c r="D20" s="3">
        <v>3475</v>
      </c>
      <c r="E20" s="3">
        <v>28026</v>
      </c>
    </row>
    <row r="21" spans="1:6" x14ac:dyDescent="0.25">
      <c r="B21" s="3">
        <v>896</v>
      </c>
      <c r="C21" s="3">
        <v>3158</v>
      </c>
      <c r="D21" s="3">
        <v>4341</v>
      </c>
      <c r="E21" s="3">
        <v>4288</v>
      </c>
    </row>
    <row r="22" spans="1:6" x14ac:dyDescent="0.25">
      <c r="B22" s="14">
        <f>SUM(B17:B21)</f>
        <v>3937</v>
      </c>
      <c r="C22" s="14">
        <f t="shared" ref="C22:E22" si="0">SUM(C17:C21)</f>
        <v>5936</v>
      </c>
      <c r="D22" s="14">
        <f t="shared" si="0"/>
        <v>9942</v>
      </c>
      <c r="E22" s="14">
        <f t="shared" si="0"/>
        <v>38231</v>
      </c>
      <c r="F22" s="3">
        <f>SUM(B22:E22)</f>
        <v>58046</v>
      </c>
    </row>
    <row r="24" spans="1:6" x14ac:dyDescent="0.25">
      <c r="A24" s="23" t="s">
        <v>66</v>
      </c>
      <c r="B24" s="3">
        <v>695</v>
      </c>
      <c r="C24" s="3">
        <v>253</v>
      </c>
      <c r="D24" s="3">
        <v>725</v>
      </c>
      <c r="E24" s="3">
        <v>1709</v>
      </c>
    </row>
    <row r="25" spans="1:6" x14ac:dyDescent="0.25">
      <c r="B25" s="3">
        <v>311</v>
      </c>
      <c r="C25" s="3">
        <v>126</v>
      </c>
      <c r="D25" s="3">
        <v>287</v>
      </c>
      <c r="E25" s="3">
        <v>787</v>
      </c>
    </row>
    <row r="26" spans="1:6" x14ac:dyDescent="0.25">
      <c r="B26" s="3">
        <v>824</v>
      </c>
      <c r="C26" s="3">
        <v>379</v>
      </c>
      <c r="D26" s="3">
        <v>712</v>
      </c>
      <c r="E26" s="3">
        <v>2390</v>
      </c>
    </row>
    <row r="27" spans="1:6" x14ac:dyDescent="0.25">
      <c r="B27" s="3">
        <v>2998</v>
      </c>
      <c r="C27" s="3">
        <v>2145</v>
      </c>
      <c r="D27" s="3">
        <v>3679</v>
      </c>
      <c r="E27" s="3">
        <v>26952</v>
      </c>
    </row>
    <row r="28" spans="1:6" x14ac:dyDescent="0.25">
      <c r="B28" s="3">
        <v>2270</v>
      </c>
      <c r="C28" s="3">
        <v>5179</v>
      </c>
      <c r="D28" s="3">
        <v>7716</v>
      </c>
      <c r="E28" s="3">
        <v>4916</v>
      </c>
    </row>
    <row r="29" spans="1:6" x14ac:dyDescent="0.25">
      <c r="B29" s="14">
        <f>SUM(B24:B28)</f>
        <v>7098</v>
      </c>
      <c r="C29" s="14">
        <f t="shared" ref="C29:E29" si="1">SUM(C24:C28)</f>
        <v>8082</v>
      </c>
      <c r="D29" s="14">
        <f t="shared" si="1"/>
        <v>13119</v>
      </c>
      <c r="E29" s="14">
        <f t="shared" si="1"/>
        <v>36754</v>
      </c>
      <c r="F29" s="3">
        <f>SUM(B29:E29)</f>
        <v>65053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workbookViewId="0">
      <selection activeCell="A30" sqref="A30"/>
    </sheetView>
  </sheetViews>
  <sheetFormatPr defaultRowHeight="15" x14ac:dyDescent="0.25"/>
  <cols>
    <col min="1" max="1" width="23.140625" customWidth="1"/>
    <col min="2" max="2" width="7.7109375" customWidth="1"/>
    <col min="3" max="3" width="6.7109375" customWidth="1"/>
    <col min="4" max="4" width="7.7109375" customWidth="1"/>
    <col min="5" max="5" width="7.5703125" customWidth="1"/>
    <col min="6" max="6" width="9.85546875" customWidth="1"/>
    <col min="7" max="7" width="7.5703125" customWidth="1"/>
    <col min="8" max="8" width="9.85546875" customWidth="1"/>
    <col min="9" max="9" width="8" customWidth="1"/>
    <col min="10" max="10" width="9.85546875" customWidth="1"/>
    <col min="11" max="11" width="8" customWidth="1"/>
    <col min="12" max="12" width="9.85546875" customWidth="1"/>
    <col min="13" max="13" width="8" customWidth="1"/>
    <col min="14" max="14" width="9.7109375" customWidth="1"/>
    <col min="15" max="15" width="7.5703125" customWidth="1"/>
    <col min="16" max="16" width="9.7109375" customWidth="1"/>
    <col min="17" max="17" width="7.28515625" customWidth="1"/>
    <col min="18" max="18" width="9.7109375" customWidth="1"/>
    <col min="19" max="19" width="7.140625" customWidth="1"/>
    <col min="20" max="20" width="9.7109375" customWidth="1"/>
    <col min="21" max="21" width="7.140625" customWidth="1"/>
    <col min="22" max="22" width="9.7109375" customWidth="1"/>
    <col min="23" max="23" width="7.140625" customWidth="1"/>
  </cols>
  <sheetData>
    <row r="1" spans="1:23" x14ac:dyDescent="0.25">
      <c r="A1" s="1" t="s">
        <v>17</v>
      </c>
    </row>
    <row r="2" spans="1:23" x14ac:dyDescent="0.25">
      <c r="A2" t="s">
        <v>16</v>
      </c>
    </row>
    <row r="4" spans="1:23" ht="15" customHeight="1" x14ac:dyDescent="0.25"/>
    <row r="5" spans="1:23" x14ac:dyDescent="0.25">
      <c r="B5" s="30">
        <v>1975</v>
      </c>
      <c r="C5" s="30"/>
      <c r="D5" s="30">
        <v>1989</v>
      </c>
      <c r="E5" s="30"/>
      <c r="F5" s="30">
        <v>1993</v>
      </c>
      <c r="G5" s="30"/>
      <c r="H5" s="30">
        <v>1995</v>
      </c>
      <c r="I5" s="30"/>
      <c r="J5" s="30">
        <v>1999</v>
      </c>
      <c r="K5" s="30"/>
      <c r="L5" s="30">
        <v>2001</v>
      </c>
      <c r="M5" s="30"/>
      <c r="N5" s="30">
        <v>2003</v>
      </c>
      <c r="O5" s="30"/>
      <c r="P5" s="30">
        <v>2005</v>
      </c>
      <c r="Q5" s="30"/>
      <c r="R5" s="30">
        <v>2007</v>
      </c>
      <c r="S5" s="30"/>
      <c r="T5" s="30">
        <v>2009</v>
      </c>
      <c r="U5" s="30"/>
      <c r="V5" s="30">
        <v>2011</v>
      </c>
      <c r="W5" s="30"/>
    </row>
    <row r="6" spans="1:23" x14ac:dyDescent="0.25">
      <c r="A6" s="1" t="s">
        <v>1</v>
      </c>
      <c r="B6" s="3">
        <v>227381</v>
      </c>
      <c r="C6" s="4">
        <f>ROUND(B6/B$10,3)</f>
        <v>0.35899999999999999</v>
      </c>
      <c r="D6" s="3">
        <v>272660.61477199994</v>
      </c>
      <c r="E6" s="4">
        <f>ROUND(D6/D$10,3)</f>
        <v>0.33100000000000002</v>
      </c>
      <c r="F6" s="3">
        <v>279424</v>
      </c>
      <c r="G6" s="4">
        <f>ROUND(F6/F$10,3)</f>
        <v>0.30499999999999999</v>
      </c>
      <c r="H6" s="3">
        <v>284870</v>
      </c>
      <c r="I6" s="4">
        <f>ROUND(H6/H$10,3)</f>
        <v>0.30599999999999999</v>
      </c>
      <c r="J6" s="3">
        <v>281984</v>
      </c>
      <c r="K6" s="4">
        <f>ROUND(J6/J$10,3)</f>
        <v>0.26800000000000002</v>
      </c>
      <c r="L6" s="3">
        <v>278825</v>
      </c>
      <c r="M6" s="4">
        <f>ROUND(L6/L$10,3)</f>
        <v>0.25</v>
      </c>
      <c r="N6" s="3">
        <v>282429</v>
      </c>
      <c r="O6" s="4">
        <f>ROUND(N6/N$10,3)</f>
        <v>0.24099999999999999</v>
      </c>
      <c r="P6" s="3">
        <v>283434</v>
      </c>
      <c r="Q6" s="4">
        <f>ROUND(P6/P$10,3)</f>
        <v>0.222</v>
      </c>
      <c r="R6" s="3">
        <v>290581</v>
      </c>
      <c r="S6" s="4">
        <f>ROUND(R6/R$10,3)</f>
        <v>0.21299999999999999</v>
      </c>
      <c r="T6" s="3">
        <v>297460</v>
      </c>
      <c r="U6" s="4">
        <f>ROUND(T6/T$10,3)</f>
        <v>0.20899999999999999</v>
      </c>
      <c r="V6" s="3">
        <v>308103</v>
      </c>
      <c r="W6" s="4">
        <f>ROUND(V6/V$10,3)</f>
        <v>0.20599999999999999</v>
      </c>
    </row>
    <row r="7" spans="1:23" x14ac:dyDescent="0.25">
      <c r="A7" s="1" t="s">
        <v>2</v>
      </c>
      <c r="B7" s="3">
        <v>126300</v>
      </c>
      <c r="C7" s="4">
        <f>ROUND(B7/B$10,3)</f>
        <v>0.19900000000000001</v>
      </c>
      <c r="D7" s="3">
        <v>112592.68892200002</v>
      </c>
      <c r="E7" s="4">
        <f>ROUND(D7/D$10,3)</f>
        <v>0.13700000000000001</v>
      </c>
      <c r="F7" s="3">
        <v>114278</v>
      </c>
      <c r="G7" s="4">
        <f>ROUND(F7/F$10,3)</f>
        <v>0.125</v>
      </c>
      <c r="H7" s="3">
        <v>110311</v>
      </c>
      <c r="I7" s="4">
        <f>ROUND(H7/H$10,3)</f>
        <v>0.11799999999999999</v>
      </c>
      <c r="J7" s="3">
        <v>114855</v>
      </c>
      <c r="K7" s="4">
        <f>ROUND(J7/J$10,3)</f>
        <v>0.109</v>
      </c>
      <c r="L7" s="3">
        <v>125811</v>
      </c>
      <c r="M7" s="4">
        <f>ROUND(L7/L$10,3)</f>
        <v>0.113</v>
      </c>
      <c r="N7" s="3">
        <v>128602</v>
      </c>
      <c r="O7" s="4">
        <f>ROUND(N7/N$10,3)</f>
        <v>0.11</v>
      </c>
      <c r="P7" s="3">
        <v>131140</v>
      </c>
      <c r="Q7" s="4">
        <f>ROUND(P7/P$10,3)</f>
        <v>0.10299999999999999</v>
      </c>
      <c r="R7" s="3">
        <v>134826</v>
      </c>
      <c r="S7" s="4">
        <f>ROUND(R7/R$10,3)</f>
        <v>9.9000000000000005E-2</v>
      </c>
      <c r="T7" s="3">
        <v>135250</v>
      </c>
      <c r="U7" s="4">
        <f>ROUND(T7/T$10,3)</f>
        <v>9.5000000000000001E-2</v>
      </c>
      <c r="V7" s="3">
        <v>128199</v>
      </c>
      <c r="W7" s="4">
        <f>ROUND(V7/V$10,3)</f>
        <v>8.5999999999999993E-2</v>
      </c>
    </row>
    <row r="8" spans="1:23" x14ac:dyDescent="0.25">
      <c r="A8" s="1" t="s">
        <v>3</v>
      </c>
      <c r="B8" s="3">
        <v>80883</v>
      </c>
      <c r="C8" s="4">
        <f>ROUND(B8/B$10,3)</f>
        <v>0.128</v>
      </c>
      <c r="D8" s="3">
        <v>139172.696306</v>
      </c>
      <c r="E8" s="4">
        <f>ROUND(D8/D$10,3)</f>
        <v>0.16900000000000001</v>
      </c>
      <c r="F8" s="3">
        <v>152004</v>
      </c>
      <c r="G8" s="4">
        <f>ROUND(F8/F$10,3)</f>
        <v>0.16600000000000001</v>
      </c>
      <c r="H8" s="3">
        <v>155641</v>
      </c>
      <c r="I8" s="4">
        <f>ROUND(H8/H$10,3)</f>
        <v>0.16700000000000001</v>
      </c>
      <c r="J8" s="3">
        <v>196535</v>
      </c>
      <c r="K8" s="4">
        <f>ROUND(J8/J$10,3)</f>
        <v>0.187</v>
      </c>
      <c r="L8" s="3">
        <v>213232</v>
      </c>
      <c r="M8" s="4">
        <f>ROUND(L8/L$10,3)</f>
        <v>0.192</v>
      </c>
      <c r="N8" s="3">
        <v>219388</v>
      </c>
      <c r="O8" s="4">
        <f>ROUND(N8/N$10,3)</f>
        <v>0.187</v>
      </c>
      <c r="P8" s="3">
        <v>235171</v>
      </c>
      <c r="Q8" s="4">
        <f>ROUND(P8/P$10,3)</f>
        <v>0.185</v>
      </c>
      <c r="R8" s="3">
        <v>251361</v>
      </c>
      <c r="S8" s="4">
        <f>ROUND(R8/R$10,3)</f>
        <v>0.185</v>
      </c>
      <c r="T8" s="3">
        <f>179135+87306</f>
        <v>266441</v>
      </c>
      <c r="U8" s="4">
        <f>ROUND(T8/T$10,3)</f>
        <v>0.187</v>
      </c>
      <c r="V8" s="3">
        <v>290749</v>
      </c>
      <c r="W8" s="4">
        <f>ROUND(V8/V$10,3)</f>
        <v>0.19400000000000001</v>
      </c>
    </row>
    <row r="9" spans="1:23" x14ac:dyDescent="0.25">
      <c r="A9" s="1" t="s">
        <v>4</v>
      </c>
      <c r="B9" s="3">
        <v>199139</v>
      </c>
      <c r="C9" s="4">
        <f>ROUND(B9/B$10,3)</f>
        <v>0.314</v>
      </c>
      <c r="D9" s="3">
        <v>299794</v>
      </c>
      <c r="E9" s="4">
        <f>ROUND(D9/D$10,3)</f>
        <v>0.36399999999999999</v>
      </c>
      <c r="F9" s="3">
        <v>369768</v>
      </c>
      <c r="G9" s="4">
        <f>ROUND(F9/F$10,3)</f>
        <v>0.40400000000000003</v>
      </c>
      <c r="H9" s="3">
        <v>380884</v>
      </c>
      <c r="I9" s="4">
        <f>ROUND(H9/H$10,3)</f>
        <v>0.40899999999999997</v>
      </c>
      <c r="J9" s="3">
        <v>460377</v>
      </c>
      <c r="K9" s="4">
        <f>ROUND(J9/J$10,3)</f>
        <v>0.437</v>
      </c>
      <c r="L9" s="3">
        <v>495315</v>
      </c>
      <c r="M9" s="4">
        <f>ROUND(L9/L$10,3)</f>
        <v>0.44500000000000001</v>
      </c>
      <c r="N9" s="3">
        <v>543137</v>
      </c>
      <c r="O9" s="4">
        <f>ROUND(N9/N$10,3)</f>
        <v>0.46300000000000002</v>
      </c>
      <c r="P9" s="3">
        <v>624753</v>
      </c>
      <c r="Q9" s="4">
        <f>ROUND(P9/P$10,3)</f>
        <v>0.49</v>
      </c>
      <c r="R9" s="3">
        <v>684668</v>
      </c>
      <c r="S9" s="4">
        <f>ROUND(R9/R$10,3)</f>
        <v>0.503</v>
      </c>
      <c r="T9" s="3">
        <v>727098</v>
      </c>
      <c r="U9" s="4">
        <f>ROUND(T9/T$10,3)</f>
        <v>0.51</v>
      </c>
      <c r="V9" s="3">
        <v>768430</v>
      </c>
      <c r="W9" s="4">
        <f>ROUND(V9/V$10,3)</f>
        <v>0.51400000000000001</v>
      </c>
    </row>
    <row r="10" spans="1:23" x14ac:dyDescent="0.25">
      <c r="B10" s="7">
        <f t="shared" ref="B10:W10" si="0">SUM(B6:B9)</f>
        <v>633703</v>
      </c>
      <c r="C10" s="4">
        <f t="shared" si="0"/>
        <v>1</v>
      </c>
      <c r="D10" s="7">
        <f t="shared" si="0"/>
        <v>824220</v>
      </c>
      <c r="E10" s="4">
        <f t="shared" si="0"/>
        <v>1.0009999999999999</v>
      </c>
      <c r="F10" s="7">
        <f t="shared" si="0"/>
        <v>915474</v>
      </c>
      <c r="G10" s="4">
        <f t="shared" si="0"/>
        <v>1</v>
      </c>
      <c r="H10" s="7">
        <f t="shared" si="0"/>
        <v>931706</v>
      </c>
      <c r="I10" s="4">
        <f t="shared" si="0"/>
        <v>1</v>
      </c>
      <c r="J10" s="14">
        <f t="shared" si="0"/>
        <v>1053751</v>
      </c>
      <c r="K10" s="15">
        <f t="shared" si="0"/>
        <v>1.0010000000000001</v>
      </c>
      <c r="L10" s="14">
        <f t="shared" si="0"/>
        <v>1113183</v>
      </c>
      <c r="M10" s="15">
        <f t="shared" si="0"/>
        <v>1</v>
      </c>
      <c r="N10" s="7">
        <f t="shared" si="0"/>
        <v>1173556</v>
      </c>
      <c r="O10" s="4">
        <f t="shared" si="0"/>
        <v>1.0010000000000001</v>
      </c>
      <c r="P10" s="7">
        <f t="shared" si="0"/>
        <v>1274498</v>
      </c>
      <c r="Q10" s="4">
        <f t="shared" si="0"/>
        <v>1</v>
      </c>
      <c r="R10" s="7">
        <f t="shared" si="0"/>
        <v>1361436</v>
      </c>
      <c r="S10" s="4">
        <f t="shared" si="0"/>
        <v>1</v>
      </c>
      <c r="T10" s="7">
        <f t="shared" si="0"/>
        <v>1426249</v>
      </c>
      <c r="U10" s="4">
        <f t="shared" si="0"/>
        <v>1.0009999999999999</v>
      </c>
      <c r="V10" s="7">
        <f t="shared" si="0"/>
        <v>1495481</v>
      </c>
      <c r="W10" s="4">
        <f t="shared" si="0"/>
        <v>1</v>
      </c>
    </row>
    <row r="12" spans="1:23" x14ac:dyDescent="0.25">
      <c r="A12" s="8" t="s">
        <v>21</v>
      </c>
      <c r="B12" s="3">
        <f>SUM(B8:B9)</f>
        <v>280022</v>
      </c>
      <c r="C12" s="4">
        <f>B12/B$10</f>
        <v>0.44188208040675203</v>
      </c>
      <c r="D12" s="3">
        <f>SUM(D8:D9)</f>
        <v>438966.696306</v>
      </c>
      <c r="E12" s="4">
        <f>D12/D$10</f>
        <v>0.53258437832860162</v>
      </c>
      <c r="F12" s="3">
        <f>SUM(F8:F9)</f>
        <v>521772</v>
      </c>
      <c r="G12" s="4">
        <f>F12/F$10</f>
        <v>0.5699473715255704</v>
      </c>
      <c r="H12" s="3">
        <f>SUM(H8:H9)</f>
        <v>536525</v>
      </c>
      <c r="I12" s="4">
        <f>H12/H$10</f>
        <v>0.57585225382255778</v>
      </c>
      <c r="J12" s="3">
        <f>SUM(J8:J9)</f>
        <v>656912</v>
      </c>
      <c r="K12" s="4">
        <f>J12/J$10</f>
        <v>0.62340344161001982</v>
      </c>
      <c r="L12" s="3">
        <f>SUM(L8:L9)</f>
        <v>708547</v>
      </c>
      <c r="M12" s="4">
        <f>L12/L$10</f>
        <v>0.63650540836502179</v>
      </c>
      <c r="N12" s="3">
        <f>SUM(N8:N9)</f>
        <v>762525</v>
      </c>
      <c r="O12" s="4">
        <f>N12/N$10</f>
        <v>0.64975595540391762</v>
      </c>
      <c r="P12" s="3">
        <f>SUM(P8:P9)</f>
        <v>859924</v>
      </c>
      <c r="Q12" s="4">
        <f>P12/P$10</f>
        <v>0.67471584890678526</v>
      </c>
      <c r="R12" s="3">
        <f>SUM(R8:R9)</f>
        <v>936029</v>
      </c>
      <c r="S12" s="4">
        <f>R12/R$10</f>
        <v>0.68753066614956559</v>
      </c>
      <c r="T12" s="3">
        <f>SUM(T8:T9)</f>
        <v>993539</v>
      </c>
      <c r="U12" s="4">
        <f>T12/T$10</f>
        <v>0.69660977851693495</v>
      </c>
      <c r="V12" s="3">
        <f>SUM(V8:V9)</f>
        <v>1059179</v>
      </c>
      <c r="W12" s="4">
        <f>V12/V$10</f>
        <v>0.70825306372999719</v>
      </c>
    </row>
    <row r="13" spans="1:23" x14ac:dyDescent="0.25">
      <c r="B13" s="3"/>
      <c r="C13" s="4"/>
      <c r="D13" s="4"/>
      <c r="E13" s="4"/>
      <c r="F13" s="3"/>
      <c r="G13" s="4"/>
      <c r="H13" s="3"/>
      <c r="I13" s="4"/>
      <c r="J13" s="4"/>
      <c r="K13" s="4"/>
      <c r="L13" s="4"/>
      <c r="M13" s="4"/>
      <c r="N13" s="3"/>
      <c r="O13" s="4"/>
      <c r="P13" s="3"/>
      <c r="Q13" s="4"/>
      <c r="R13" s="4"/>
      <c r="S13" s="4"/>
      <c r="T13" s="4"/>
      <c r="U13" s="4"/>
    </row>
    <row r="14" spans="1:23" ht="29.25" customHeight="1" x14ac:dyDescent="0.25">
      <c r="A14" s="9" t="s">
        <v>0</v>
      </c>
      <c r="B14" s="29" t="s">
        <v>18</v>
      </c>
      <c r="C14" s="29"/>
      <c r="D14" s="29"/>
      <c r="E14" s="29"/>
      <c r="F14" s="29"/>
      <c r="G14" s="29"/>
      <c r="H14" s="29"/>
      <c r="I14" s="29"/>
      <c r="J14" s="29"/>
      <c r="K14" s="29"/>
      <c r="L14" s="29"/>
      <c r="M14" s="29"/>
      <c r="N14" s="29"/>
      <c r="O14" s="29"/>
      <c r="P14" s="29"/>
      <c r="Q14" s="29"/>
      <c r="R14" s="29"/>
      <c r="S14" s="29"/>
      <c r="T14" s="29"/>
      <c r="U14" s="29"/>
      <c r="V14" s="29"/>
      <c r="W14" s="29"/>
    </row>
    <row r="15" spans="1:23" x14ac:dyDescent="0.25">
      <c r="A15" s="10" t="s">
        <v>7</v>
      </c>
      <c r="B15" t="s">
        <v>8</v>
      </c>
    </row>
    <row r="17" spans="1:15" x14ac:dyDescent="0.25">
      <c r="A17" t="s">
        <v>19</v>
      </c>
    </row>
    <row r="19" spans="1:15" x14ac:dyDescent="0.25">
      <c r="A19" s="16" t="s">
        <v>9</v>
      </c>
      <c r="B19" s="16">
        <v>1975</v>
      </c>
      <c r="C19" s="16">
        <v>1989</v>
      </c>
      <c r="D19" s="16">
        <v>1993</v>
      </c>
      <c r="E19" s="16">
        <v>1995</v>
      </c>
      <c r="F19" s="16">
        <v>1999</v>
      </c>
      <c r="G19" s="16">
        <v>2001</v>
      </c>
      <c r="H19" s="16">
        <v>2003</v>
      </c>
      <c r="I19" s="16">
        <v>2005</v>
      </c>
      <c r="J19" s="16">
        <v>2007</v>
      </c>
      <c r="K19" s="16">
        <v>2009</v>
      </c>
      <c r="L19" s="16">
        <v>2011</v>
      </c>
      <c r="M19" s="16"/>
      <c r="N19" s="16"/>
      <c r="O19" s="16"/>
    </row>
    <row r="20" spans="1:15" x14ac:dyDescent="0.25">
      <c r="A20" s="1" t="s">
        <v>1</v>
      </c>
      <c r="B20">
        <v>0.35899999999999999</v>
      </c>
      <c r="C20">
        <v>0.33100000000000002</v>
      </c>
      <c r="D20">
        <v>0.30499999999999999</v>
      </c>
      <c r="E20">
        <v>0.30599999999999999</v>
      </c>
      <c r="F20">
        <v>0.26800000000000002</v>
      </c>
      <c r="G20">
        <v>0.25</v>
      </c>
      <c r="H20">
        <v>0.24099999999999999</v>
      </c>
      <c r="I20">
        <v>0.222</v>
      </c>
      <c r="J20">
        <v>0.21299999999999999</v>
      </c>
      <c r="K20">
        <v>0.20899999999999999</v>
      </c>
      <c r="L20">
        <v>0.20599999999999999</v>
      </c>
    </row>
    <row r="21" spans="1:15" x14ac:dyDescent="0.25">
      <c r="A21" s="1" t="s">
        <v>2</v>
      </c>
      <c r="B21">
        <v>0.19900000000000001</v>
      </c>
      <c r="C21">
        <v>0.13700000000000001</v>
      </c>
      <c r="D21">
        <v>0.125</v>
      </c>
      <c r="E21">
        <v>0.11799999999999999</v>
      </c>
      <c r="F21">
        <v>0.109</v>
      </c>
      <c r="G21">
        <v>0.113</v>
      </c>
      <c r="H21">
        <v>0.11</v>
      </c>
      <c r="I21">
        <v>0.10299999999999999</v>
      </c>
      <c r="J21">
        <v>9.9000000000000005E-2</v>
      </c>
      <c r="K21">
        <v>9.5000000000000001E-2</v>
      </c>
      <c r="L21">
        <v>8.5999999999999993E-2</v>
      </c>
    </row>
    <row r="22" spans="1:15" x14ac:dyDescent="0.25">
      <c r="A22" s="1" t="s">
        <v>3</v>
      </c>
      <c r="B22">
        <v>0.128</v>
      </c>
      <c r="C22">
        <v>0.16900000000000001</v>
      </c>
      <c r="D22">
        <v>0.16600000000000001</v>
      </c>
      <c r="E22">
        <v>0.16700000000000001</v>
      </c>
      <c r="F22">
        <v>0.187</v>
      </c>
      <c r="G22">
        <v>0.192</v>
      </c>
      <c r="H22">
        <v>0.187</v>
      </c>
      <c r="I22">
        <v>0.185</v>
      </c>
      <c r="J22">
        <v>0.185</v>
      </c>
      <c r="K22">
        <v>0.187</v>
      </c>
      <c r="L22">
        <v>0.19400000000000001</v>
      </c>
    </row>
    <row r="23" spans="1:15" x14ac:dyDescent="0.25">
      <c r="A23" s="1" t="s">
        <v>4</v>
      </c>
      <c r="B23">
        <v>0.314</v>
      </c>
      <c r="C23">
        <v>0.36399999999999999</v>
      </c>
      <c r="D23">
        <v>0.40400000000000003</v>
      </c>
      <c r="E23">
        <v>0.40899999999999997</v>
      </c>
      <c r="F23">
        <v>0.437</v>
      </c>
      <c r="G23">
        <v>0.44500000000000001</v>
      </c>
      <c r="H23">
        <v>0.46300000000000002</v>
      </c>
      <c r="I23">
        <v>0.49</v>
      </c>
      <c r="J23">
        <v>0.503</v>
      </c>
      <c r="K23">
        <v>0.51</v>
      </c>
      <c r="L23">
        <v>0.51400000000000001</v>
      </c>
    </row>
    <row r="25" spans="1:15" x14ac:dyDescent="0.25">
      <c r="A25" s="16" t="s">
        <v>10</v>
      </c>
      <c r="B25" s="16" t="s">
        <v>20</v>
      </c>
      <c r="C25" s="16">
        <v>1989</v>
      </c>
      <c r="D25" s="16">
        <v>1993</v>
      </c>
      <c r="E25" s="16">
        <v>1995</v>
      </c>
      <c r="F25" s="16">
        <v>1999</v>
      </c>
      <c r="G25" s="16">
        <v>2001</v>
      </c>
      <c r="H25" s="16">
        <v>2003</v>
      </c>
      <c r="I25" s="16">
        <v>2005</v>
      </c>
      <c r="J25" s="16">
        <v>2007</v>
      </c>
      <c r="K25" s="16">
        <v>2009</v>
      </c>
      <c r="L25" s="16">
        <v>2011</v>
      </c>
      <c r="M25" s="16"/>
      <c r="N25" s="16"/>
      <c r="O25" s="16"/>
    </row>
    <row r="26" spans="1:15" x14ac:dyDescent="0.25">
      <c r="A26" s="1" t="s">
        <v>11</v>
      </c>
      <c r="B26" s="11">
        <f t="shared" ref="B26:L26" si="1">B20*100</f>
        <v>35.9</v>
      </c>
      <c r="C26" s="11">
        <f t="shared" si="1"/>
        <v>33.1</v>
      </c>
      <c r="D26" s="11">
        <f t="shared" si="1"/>
        <v>30.5</v>
      </c>
      <c r="E26" s="11">
        <f t="shared" si="1"/>
        <v>30.599999999999998</v>
      </c>
      <c r="F26" s="11">
        <f t="shared" si="1"/>
        <v>26.8</v>
      </c>
      <c r="G26" s="11">
        <f t="shared" si="1"/>
        <v>25</v>
      </c>
      <c r="H26" s="11">
        <f t="shared" si="1"/>
        <v>24.099999999999998</v>
      </c>
      <c r="I26" s="11">
        <f t="shared" si="1"/>
        <v>22.2</v>
      </c>
      <c r="J26" s="11">
        <f t="shared" si="1"/>
        <v>21.3</v>
      </c>
      <c r="K26" s="11">
        <f t="shared" si="1"/>
        <v>20.9</v>
      </c>
      <c r="L26" s="11">
        <f t="shared" si="1"/>
        <v>20.599999999999998</v>
      </c>
      <c r="M26" s="11"/>
      <c r="N26" s="11"/>
      <c r="O26" s="11"/>
    </row>
    <row r="27" spans="1:15" x14ac:dyDescent="0.25">
      <c r="A27" s="1" t="s">
        <v>12</v>
      </c>
      <c r="B27" s="11">
        <f t="shared" ref="B27:L27" si="2">B21*100</f>
        <v>19.900000000000002</v>
      </c>
      <c r="C27" s="11">
        <f t="shared" si="2"/>
        <v>13.700000000000001</v>
      </c>
      <c r="D27" s="11">
        <f t="shared" si="2"/>
        <v>12.5</v>
      </c>
      <c r="E27" s="11">
        <f t="shared" si="2"/>
        <v>11.799999999999999</v>
      </c>
      <c r="F27" s="11">
        <f t="shared" si="2"/>
        <v>10.9</v>
      </c>
      <c r="G27" s="11">
        <f t="shared" si="2"/>
        <v>11.3</v>
      </c>
      <c r="H27" s="11">
        <f t="shared" si="2"/>
        <v>11</v>
      </c>
      <c r="I27" s="11">
        <f t="shared" si="2"/>
        <v>10.299999999999999</v>
      </c>
      <c r="J27" s="11">
        <f t="shared" si="2"/>
        <v>9.9</v>
      </c>
      <c r="K27" s="11">
        <f t="shared" si="2"/>
        <v>9.5</v>
      </c>
      <c r="L27" s="11">
        <f t="shared" si="2"/>
        <v>8.6</v>
      </c>
      <c r="M27" s="11"/>
      <c r="N27" s="11"/>
      <c r="O27" s="11"/>
    </row>
    <row r="28" spans="1:15" x14ac:dyDescent="0.25">
      <c r="A28" s="1" t="s">
        <v>13</v>
      </c>
      <c r="B28" s="11">
        <f t="shared" ref="B28:L28" si="3">B22*100</f>
        <v>12.8</v>
      </c>
      <c r="C28" s="11">
        <f t="shared" si="3"/>
        <v>16.900000000000002</v>
      </c>
      <c r="D28" s="11">
        <f t="shared" si="3"/>
        <v>16.600000000000001</v>
      </c>
      <c r="E28" s="11">
        <f t="shared" si="3"/>
        <v>16.7</v>
      </c>
      <c r="F28" s="11">
        <f t="shared" si="3"/>
        <v>18.7</v>
      </c>
      <c r="G28" s="11">
        <f t="shared" si="3"/>
        <v>19.2</v>
      </c>
      <c r="H28" s="11">
        <f t="shared" si="3"/>
        <v>18.7</v>
      </c>
      <c r="I28" s="11">
        <f t="shared" si="3"/>
        <v>18.5</v>
      </c>
      <c r="J28" s="11">
        <f t="shared" si="3"/>
        <v>18.5</v>
      </c>
      <c r="K28" s="11">
        <f t="shared" si="3"/>
        <v>18.7</v>
      </c>
      <c r="L28" s="11">
        <f t="shared" si="3"/>
        <v>19.400000000000002</v>
      </c>
      <c r="M28" s="11"/>
      <c r="N28" s="11"/>
      <c r="O28" s="11"/>
    </row>
    <row r="29" spans="1:15" x14ac:dyDescent="0.25">
      <c r="A29" s="1" t="s">
        <v>14</v>
      </c>
      <c r="B29" s="11">
        <f t="shared" ref="B29:L29" si="4">B23*100</f>
        <v>31.4</v>
      </c>
      <c r="C29" s="11">
        <f t="shared" si="4"/>
        <v>36.4</v>
      </c>
      <c r="D29" s="11">
        <f t="shared" si="4"/>
        <v>40.400000000000006</v>
      </c>
      <c r="E29" s="11">
        <f t="shared" si="4"/>
        <v>40.9</v>
      </c>
      <c r="F29" s="11">
        <f t="shared" si="4"/>
        <v>43.7</v>
      </c>
      <c r="G29" s="11">
        <f t="shared" si="4"/>
        <v>44.5</v>
      </c>
      <c r="H29" s="11">
        <f t="shared" si="4"/>
        <v>46.300000000000004</v>
      </c>
      <c r="I29" s="11">
        <f t="shared" si="4"/>
        <v>49</v>
      </c>
      <c r="J29" s="11">
        <f t="shared" si="4"/>
        <v>50.3</v>
      </c>
      <c r="K29" s="11">
        <f t="shared" si="4"/>
        <v>51</v>
      </c>
      <c r="L29" s="11">
        <f t="shared" si="4"/>
        <v>51.4</v>
      </c>
      <c r="M29" s="11"/>
      <c r="N29" s="11"/>
      <c r="O29" s="11"/>
    </row>
  </sheetData>
  <mergeCells count="12">
    <mergeCell ref="B14:W14"/>
    <mergeCell ref="B5:C5"/>
    <mergeCell ref="D5:E5"/>
    <mergeCell ref="F5:G5"/>
    <mergeCell ref="H5:I5"/>
    <mergeCell ref="J5:K5"/>
    <mergeCell ref="L5:M5"/>
    <mergeCell ref="N5:O5"/>
    <mergeCell ref="P5:Q5"/>
    <mergeCell ref="R5:S5"/>
    <mergeCell ref="T5:U5"/>
    <mergeCell ref="V5:W5"/>
  </mergeCells>
  <pageMargins left="0.2" right="0.2" top="0.75" bottom="0.75" header="0.3" footer="0.3"/>
  <pageSetup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E5" sqref="E5"/>
    </sheetView>
  </sheetViews>
  <sheetFormatPr defaultRowHeight="15" x14ac:dyDescent="0.25"/>
  <cols>
    <col min="1" max="1" width="32.85546875" customWidth="1"/>
    <col min="2" max="9" width="13.140625" customWidth="1"/>
  </cols>
  <sheetData>
    <row r="1" spans="1:8" x14ac:dyDescent="0.25">
      <c r="A1" t="s">
        <v>28</v>
      </c>
    </row>
    <row r="2" spans="1:8" x14ac:dyDescent="0.25">
      <c r="A2" s="17" t="s">
        <v>27</v>
      </c>
    </row>
    <row r="3" spans="1:8" x14ac:dyDescent="0.25">
      <c r="A3" t="s">
        <v>33</v>
      </c>
    </row>
    <row r="4" spans="1:8" ht="45" x14ac:dyDescent="0.25">
      <c r="B4" s="18" t="s">
        <v>29</v>
      </c>
      <c r="C4" s="18" t="s">
        <v>30</v>
      </c>
      <c r="D4" s="18" t="s">
        <v>31</v>
      </c>
      <c r="E4" s="18" t="s">
        <v>32</v>
      </c>
      <c r="F4" s="18" t="s">
        <v>34</v>
      </c>
      <c r="G4" s="18" t="s">
        <v>35</v>
      </c>
      <c r="H4" s="18" t="s">
        <v>36</v>
      </c>
    </row>
    <row r="5" spans="1:8" x14ac:dyDescent="0.25">
      <c r="A5" t="s">
        <v>22</v>
      </c>
      <c r="B5" s="11">
        <v>18.411999999999999</v>
      </c>
      <c r="C5" s="11">
        <v>19.974</v>
      </c>
      <c r="D5" s="11">
        <v>26.651</v>
      </c>
      <c r="E5" s="11">
        <v>12.317</v>
      </c>
      <c r="F5" s="11">
        <v>0.84399999999999997</v>
      </c>
      <c r="G5" s="11">
        <v>11.079000000000001</v>
      </c>
      <c r="H5" s="11">
        <v>20.006</v>
      </c>
    </row>
    <row r="6" spans="1:8" x14ac:dyDescent="0.25">
      <c r="A6" t="s">
        <v>23</v>
      </c>
      <c r="B6" s="11">
        <v>7.0510000000000002</v>
      </c>
      <c r="C6" s="11">
        <v>9.3859999999999992</v>
      </c>
      <c r="D6" s="11">
        <v>12.57</v>
      </c>
      <c r="E6" s="11">
        <v>3.863</v>
      </c>
      <c r="F6" s="11">
        <v>0.19800000000000001</v>
      </c>
      <c r="G6" s="11">
        <v>9.4610000000000003</v>
      </c>
      <c r="H6" s="11">
        <v>10.433999999999999</v>
      </c>
    </row>
    <row r="7" spans="1:8" x14ac:dyDescent="0.25">
      <c r="A7" t="s">
        <v>24</v>
      </c>
      <c r="B7" s="11">
        <v>15.13</v>
      </c>
      <c r="C7" s="11">
        <v>12.205</v>
      </c>
      <c r="D7" s="11">
        <v>17.882999999999999</v>
      </c>
      <c r="E7" s="11">
        <v>13.493</v>
      </c>
      <c r="F7" s="11">
        <v>25.922000000000001</v>
      </c>
      <c r="G7" s="11">
        <v>33.409999999999997</v>
      </c>
      <c r="H7" s="11">
        <v>16.798999999999999</v>
      </c>
    </row>
    <row r="8" spans="1:8" x14ac:dyDescent="0.25">
      <c r="A8" t="s">
        <v>25</v>
      </c>
      <c r="B8" s="11">
        <v>19.873999999999999</v>
      </c>
      <c r="C8" s="11">
        <v>50.3</v>
      </c>
      <c r="D8" s="11">
        <v>41.497</v>
      </c>
      <c r="E8" s="11">
        <v>70.326999999999998</v>
      </c>
      <c r="F8" s="11">
        <v>72.326999999999998</v>
      </c>
      <c r="G8" s="11">
        <v>33.688000000000002</v>
      </c>
      <c r="H8" s="11">
        <v>50.747</v>
      </c>
    </row>
    <row r="9" spans="1:8" x14ac:dyDescent="0.25">
      <c r="A9" t="s">
        <v>26</v>
      </c>
      <c r="B9" s="11">
        <v>39.533000000000001</v>
      </c>
      <c r="C9" s="11">
        <v>8.1340000000000003</v>
      </c>
      <c r="D9" s="11">
        <v>1.399</v>
      </c>
      <c r="E9" s="11">
        <v>0</v>
      </c>
      <c r="F9" s="11">
        <v>0.71</v>
      </c>
      <c r="G9" s="11">
        <v>12.361000000000001</v>
      </c>
      <c r="H9" s="11">
        <v>2.0139999999999998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3" sqref="A3"/>
    </sheetView>
  </sheetViews>
  <sheetFormatPr defaultRowHeight="15" x14ac:dyDescent="0.25"/>
  <cols>
    <col min="1" max="1" width="32.85546875" customWidth="1"/>
    <col min="2" max="9" width="13.140625" customWidth="1"/>
  </cols>
  <sheetData>
    <row r="1" spans="1:8" x14ac:dyDescent="0.25">
      <c r="A1" t="s">
        <v>39</v>
      </c>
    </row>
    <row r="2" spans="1:8" x14ac:dyDescent="0.25">
      <c r="A2" s="17" t="s">
        <v>37</v>
      </c>
    </row>
    <row r="3" spans="1:8" x14ac:dyDescent="0.25">
      <c r="A3" t="s">
        <v>38</v>
      </c>
    </row>
    <row r="4" spans="1:8" ht="45" x14ac:dyDescent="0.25">
      <c r="B4" s="18" t="s">
        <v>29</v>
      </c>
      <c r="C4" s="18" t="s">
        <v>30</v>
      </c>
      <c r="D4" s="18" t="s">
        <v>31</v>
      </c>
      <c r="E4" s="18" t="s">
        <v>32</v>
      </c>
      <c r="F4" s="18" t="s">
        <v>34</v>
      </c>
      <c r="G4" s="18" t="s">
        <v>35</v>
      </c>
      <c r="H4" s="18" t="s">
        <v>36</v>
      </c>
    </row>
    <row r="5" spans="1:8" x14ac:dyDescent="0.25">
      <c r="A5" t="s">
        <v>22</v>
      </c>
      <c r="B5" s="11">
        <v>30.449000000000002</v>
      </c>
      <c r="C5" s="11">
        <v>21.742999999999999</v>
      </c>
      <c r="D5" s="11">
        <v>27.029</v>
      </c>
      <c r="E5" s="11">
        <v>12.317</v>
      </c>
      <c r="F5" s="11">
        <v>0.85</v>
      </c>
      <c r="G5" s="11">
        <v>12.641</v>
      </c>
      <c r="H5" s="11">
        <v>20.417000000000002</v>
      </c>
    </row>
    <row r="6" spans="1:8" x14ac:dyDescent="0.25">
      <c r="A6" t="s">
        <v>23</v>
      </c>
      <c r="B6" s="11">
        <v>11.661</v>
      </c>
      <c r="C6" s="11">
        <v>10.217000000000001</v>
      </c>
      <c r="D6" s="11">
        <v>12.747999999999999</v>
      </c>
      <c r="E6" s="11">
        <v>3.863</v>
      </c>
      <c r="F6" s="11">
        <v>0.19900000000000001</v>
      </c>
      <c r="G6" s="11">
        <v>10.795999999999999</v>
      </c>
      <c r="H6" s="11">
        <v>10.648</v>
      </c>
    </row>
    <row r="7" spans="1:8" x14ac:dyDescent="0.25">
      <c r="A7" t="s">
        <v>24</v>
      </c>
      <c r="B7" s="11">
        <v>25.021999999999998</v>
      </c>
      <c r="C7" s="11">
        <v>13.286</v>
      </c>
      <c r="D7" s="11">
        <v>18.137</v>
      </c>
      <c r="E7" s="11">
        <v>13.493</v>
      </c>
      <c r="F7" s="11">
        <v>26.106999999999999</v>
      </c>
      <c r="G7" s="11">
        <v>38.122999999999998</v>
      </c>
      <c r="H7" s="11">
        <v>17.145</v>
      </c>
    </row>
    <row r="8" spans="1:8" x14ac:dyDescent="0.25">
      <c r="A8" t="s">
        <v>25</v>
      </c>
      <c r="B8" s="11">
        <v>32.866999999999997</v>
      </c>
      <c r="C8" s="11">
        <v>54.753999999999998</v>
      </c>
      <c r="D8" s="11">
        <v>42.085999999999999</v>
      </c>
      <c r="E8" s="11">
        <v>70.326999999999998</v>
      </c>
      <c r="F8" s="11">
        <v>72.843999999999994</v>
      </c>
      <c r="G8" s="11">
        <v>38.44</v>
      </c>
      <c r="H8" s="11">
        <v>51.79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E9" sqref="E9"/>
    </sheetView>
  </sheetViews>
  <sheetFormatPr defaultRowHeight="15" x14ac:dyDescent="0.25"/>
  <cols>
    <col min="1" max="1" width="32.85546875" customWidth="1"/>
  </cols>
  <sheetData>
    <row r="1" spans="1:3" x14ac:dyDescent="0.25">
      <c r="A1" t="s">
        <v>41</v>
      </c>
    </row>
    <row r="2" spans="1:3" x14ac:dyDescent="0.25">
      <c r="A2" s="17" t="s">
        <v>40</v>
      </c>
    </row>
    <row r="3" spans="1:3" x14ac:dyDescent="0.25">
      <c r="A3" t="s">
        <v>42</v>
      </c>
    </row>
    <row r="5" spans="1:3" x14ac:dyDescent="0.25">
      <c r="B5" s="19" t="s">
        <v>48</v>
      </c>
      <c r="C5" s="19" t="s">
        <v>49</v>
      </c>
    </row>
    <row r="6" spans="1:3" x14ac:dyDescent="0.25">
      <c r="A6" t="s">
        <v>43</v>
      </c>
      <c r="B6" s="11">
        <v>12.58</v>
      </c>
      <c r="C6" s="11">
        <v>20.407</v>
      </c>
    </row>
    <row r="7" spans="1:3" x14ac:dyDescent="0.25">
      <c r="A7" t="s">
        <v>44</v>
      </c>
      <c r="B7" s="11">
        <v>6.8680000000000003</v>
      </c>
      <c r="C7" s="11">
        <v>6.9710000000000001</v>
      </c>
    </row>
    <row r="8" spans="1:3" x14ac:dyDescent="0.25">
      <c r="A8" t="s">
        <v>45</v>
      </c>
      <c r="B8" s="11">
        <v>16.526</v>
      </c>
      <c r="C8" s="11">
        <v>14.926</v>
      </c>
    </row>
    <row r="9" spans="1:3" x14ac:dyDescent="0.25">
      <c r="A9" t="s">
        <v>46</v>
      </c>
      <c r="B9" s="11">
        <v>45.201999999999998</v>
      </c>
      <c r="C9" s="11">
        <v>38.029000000000003</v>
      </c>
    </row>
    <row r="10" spans="1:3" x14ac:dyDescent="0.25">
      <c r="A10" t="s">
        <v>47</v>
      </c>
      <c r="B10" s="11">
        <v>18.824000000000002</v>
      </c>
      <c r="C10" s="11">
        <v>19.666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10" sqref="A10"/>
    </sheetView>
  </sheetViews>
  <sheetFormatPr defaultRowHeight="15" x14ac:dyDescent="0.25"/>
  <cols>
    <col min="1" max="1" width="32.85546875" customWidth="1"/>
  </cols>
  <sheetData>
    <row r="1" spans="1:3" x14ac:dyDescent="0.25">
      <c r="A1" t="s">
        <v>50</v>
      </c>
    </row>
    <row r="2" spans="1:3" x14ac:dyDescent="0.25">
      <c r="A2" s="17" t="s">
        <v>51</v>
      </c>
    </row>
    <row r="3" spans="1:3" x14ac:dyDescent="0.25">
      <c r="A3" t="s">
        <v>52</v>
      </c>
    </row>
    <row r="5" spans="1:3" x14ac:dyDescent="0.25">
      <c r="B5" s="19" t="s">
        <v>48</v>
      </c>
      <c r="C5" s="19" t="s">
        <v>49</v>
      </c>
    </row>
    <row r="6" spans="1:3" x14ac:dyDescent="0.25">
      <c r="A6" t="s">
        <v>43</v>
      </c>
      <c r="B6" s="11">
        <v>15.497</v>
      </c>
      <c r="C6" s="11">
        <v>25.402999999999999</v>
      </c>
    </row>
    <row r="7" spans="1:3" x14ac:dyDescent="0.25">
      <c r="A7" t="s">
        <v>44</v>
      </c>
      <c r="B7" s="11">
        <v>8.4600000000000009</v>
      </c>
      <c r="C7" s="11">
        <v>8.6780000000000008</v>
      </c>
    </row>
    <row r="8" spans="1:3" x14ac:dyDescent="0.25">
      <c r="A8" t="s">
        <v>45</v>
      </c>
      <c r="B8" s="11">
        <v>20.358000000000001</v>
      </c>
      <c r="C8" s="11">
        <v>18.579999999999998</v>
      </c>
    </row>
    <row r="9" spans="1:3" x14ac:dyDescent="0.25">
      <c r="A9" t="s">
        <v>46</v>
      </c>
      <c r="B9" s="11">
        <v>55.683999999999997</v>
      </c>
      <c r="C9" s="11">
        <v>47.338999999999999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L12" sqref="L12"/>
    </sheetView>
  </sheetViews>
  <sheetFormatPr defaultRowHeight="15" x14ac:dyDescent="0.25"/>
  <cols>
    <col min="1" max="1" width="32.85546875" customWidth="1"/>
  </cols>
  <sheetData>
    <row r="1" spans="1:13" x14ac:dyDescent="0.25">
      <c r="A1" t="s">
        <v>53</v>
      </c>
    </row>
    <row r="2" spans="1:13" x14ac:dyDescent="0.25">
      <c r="A2" s="17" t="s">
        <v>54</v>
      </c>
    </row>
    <row r="3" spans="1:13" x14ac:dyDescent="0.25">
      <c r="A3" t="s">
        <v>55</v>
      </c>
    </row>
    <row r="5" spans="1:13" ht="60" x14ac:dyDescent="0.25">
      <c r="B5" s="18" t="s">
        <v>56</v>
      </c>
      <c r="C5" s="18" t="s">
        <v>57</v>
      </c>
      <c r="D5" s="18" t="s">
        <v>58</v>
      </c>
      <c r="E5" s="18" t="s">
        <v>59</v>
      </c>
      <c r="F5" s="18" t="s">
        <v>36</v>
      </c>
      <c r="G5" s="18"/>
      <c r="H5" s="18"/>
      <c r="I5" s="18"/>
      <c r="J5" s="18"/>
    </row>
    <row r="6" spans="1:13" x14ac:dyDescent="0.25">
      <c r="A6" t="s">
        <v>43</v>
      </c>
      <c r="B6" s="11">
        <v>22.088000000000001</v>
      </c>
      <c r="C6" s="11">
        <v>12.249000000000001</v>
      </c>
      <c r="D6" s="11">
        <v>17.099</v>
      </c>
      <c r="E6" s="11">
        <v>18.902999999999999</v>
      </c>
      <c r="F6" s="22">
        <f>ROUND(100*(M6/M$11),3)</f>
        <v>4.431</v>
      </c>
      <c r="H6" s="3">
        <v>1250</v>
      </c>
      <c r="I6" s="3">
        <v>576</v>
      </c>
      <c r="J6" s="3">
        <v>1432</v>
      </c>
      <c r="K6" s="3">
        <v>4611</v>
      </c>
      <c r="L6" s="3">
        <v>3166</v>
      </c>
      <c r="M6" s="20">
        <f>SUM(H6:L6)</f>
        <v>11035</v>
      </c>
    </row>
    <row r="7" spans="1:13" x14ac:dyDescent="0.25">
      <c r="A7" t="s">
        <v>44</v>
      </c>
      <c r="B7" s="11">
        <v>12.346</v>
      </c>
      <c r="C7" s="11">
        <v>6.9089999999999998</v>
      </c>
      <c r="D7" s="11">
        <v>6.9160000000000004</v>
      </c>
      <c r="E7" s="11">
        <v>6.7030000000000003</v>
      </c>
      <c r="F7" s="22">
        <f t="shared" ref="F7:F10" si="0">ROUND(100*(M7/M$11),3)</f>
        <v>5.6280000000000001</v>
      </c>
      <c r="H7" s="3">
        <v>568</v>
      </c>
      <c r="I7" s="3">
        <v>355</v>
      </c>
      <c r="J7" s="3">
        <v>890</v>
      </c>
      <c r="K7" s="3">
        <v>3868</v>
      </c>
      <c r="L7" s="3">
        <v>8337</v>
      </c>
      <c r="M7" s="20">
        <f t="shared" ref="M7:M10" si="1">SUM(H7:L7)</f>
        <v>14018</v>
      </c>
    </row>
    <row r="8" spans="1:13" x14ac:dyDescent="0.25">
      <c r="A8" t="s">
        <v>45</v>
      </c>
      <c r="B8" s="11">
        <v>19.239999999999998</v>
      </c>
      <c r="C8" s="11">
        <v>15.31</v>
      </c>
      <c r="D8" s="11">
        <v>14.558999999999999</v>
      </c>
      <c r="E8" s="11">
        <v>16.759</v>
      </c>
      <c r="F8" s="22">
        <f t="shared" si="0"/>
        <v>9.2590000000000003</v>
      </c>
      <c r="H8" s="3">
        <v>1554</v>
      </c>
      <c r="I8" s="3">
        <v>642</v>
      </c>
      <c r="J8" s="3">
        <v>1654</v>
      </c>
      <c r="K8" s="3">
        <v>7154</v>
      </c>
      <c r="L8" s="3">
        <v>12057</v>
      </c>
      <c r="M8" s="20">
        <f t="shared" si="1"/>
        <v>23061</v>
      </c>
    </row>
    <row r="9" spans="1:13" x14ac:dyDescent="0.25">
      <c r="A9" t="s">
        <v>46</v>
      </c>
      <c r="B9" s="11">
        <v>25.523</v>
      </c>
      <c r="C9" s="11">
        <v>53.884</v>
      </c>
      <c r="D9" s="11">
        <v>45.926000000000002</v>
      </c>
      <c r="E9" s="11">
        <v>43.622</v>
      </c>
      <c r="F9" s="22">
        <f t="shared" si="0"/>
        <v>30.106999999999999</v>
      </c>
      <c r="H9" s="3">
        <v>3673</v>
      </c>
      <c r="I9" s="3">
        <v>1823</v>
      </c>
      <c r="J9" s="3">
        <v>5307</v>
      </c>
      <c r="K9" s="3">
        <v>54978</v>
      </c>
      <c r="L9" s="3">
        <v>9204</v>
      </c>
      <c r="M9" s="20">
        <f t="shared" si="1"/>
        <v>74985</v>
      </c>
    </row>
    <row r="10" spans="1:13" x14ac:dyDescent="0.25">
      <c r="A10" t="s">
        <v>47</v>
      </c>
      <c r="B10" s="11">
        <v>20.803999999999998</v>
      </c>
      <c r="C10" s="11">
        <v>11.648</v>
      </c>
      <c r="D10" s="11">
        <v>15.500999999999999</v>
      </c>
      <c r="E10" s="11">
        <v>14.012</v>
      </c>
      <c r="F10" s="22">
        <f t="shared" si="0"/>
        <v>50.576000000000001</v>
      </c>
      <c r="H10" s="3">
        <v>1195</v>
      </c>
      <c r="I10" s="3">
        <v>549</v>
      </c>
      <c r="J10" s="3">
        <v>4323</v>
      </c>
      <c r="K10" s="3">
        <v>23440</v>
      </c>
      <c r="L10" s="3">
        <v>96459</v>
      </c>
      <c r="M10" s="21">
        <f t="shared" si="1"/>
        <v>125966</v>
      </c>
    </row>
    <row r="11" spans="1:13" x14ac:dyDescent="0.25">
      <c r="M11" s="14">
        <f>SUM(M6:M10)</f>
        <v>249065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A6" sqref="A6:A9"/>
    </sheetView>
  </sheetViews>
  <sheetFormatPr defaultRowHeight="15" x14ac:dyDescent="0.25"/>
  <cols>
    <col min="1" max="1" width="32.85546875" customWidth="1"/>
  </cols>
  <sheetData>
    <row r="1" spans="1:13" x14ac:dyDescent="0.25">
      <c r="A1" t="s">
        <v>60</v>
      </c>
    </row>
    <row r="2" spans="1:13" x14ac:dyDescent="0.25">
      <c r="A2" s="17" t="s">
        <v>54</v>
      </c>
    </row>
    <row r="3" spans="1:13" x14ac:dyDescent="0.25">
      <c r="A3" t="s">
        <v>61</v>
      </c>
    </row>
    <row r="5" spans="1:13" ht="60" x14ac:dyDescent="0.25">
      <c r="B5" s="18" t="s">
        <v>56</v>
      </c>
      <c r="C5" s="18" t="s">
        <v>57</v>
      </c>
      <c r="D5" s="18" t="s">
        <v>58</v>
      </c>
      <c r="E5" s="18" t="s">
        <v>59</v>
      </c>
      <c r="F5" s="18" t="s">
        <v>36</v>
      </c>
      <c r="G5" s="18"/>
      <c r="H5" s="18"/>
      <c r="I5" s="18"/>
      <c r="J5" s="18"/>
    </row>
    <row r="6" spans="1:13" x14ac:dyDescent="0.25">
      <c r="A6" t="s">
        <v>43</v>
      </c>
      <c r="B6" s="11">
        <v>27.89</v>
      </c>
      <c r="C6" s="11">
        <v>13.864000000000001</v>
      </c>
      <c r="D6" s="11">
        <v>20.234999999999999</v>
      </c>
      <c r="E6" s="11">
        <v>21.984000000000002</v>
      </c>
      <c r="F6" s="22">
        <f>ROUND(100*(M6/M$10),3)</f>
        <v>8.9640000000000004</v>
      </c>
      <c r="H6" s="3">
        <v>1250</v>
      </c>
      <c r="I6" s="3">
        <v>576</v>
      </c>
      <c r="J6" s="3">
        <v>1432</v>
      </c>
      <c r="K6" s="3">
        <v>4611</v>
      </c>
      <c r="L6" s="3">
        <v>3166</v>
      </c>
      <c r="M6" s="20">
        <f>SUM(H6:L6)</f>
        <v>11035</v>
      </c>
    </row>
    <row r="7" spans="1:13" x14ac:dyDescent="0.25">
      <c r="A7" t="s">
        <v>44</v>
      </c>
      <c r="B7" s="11">
        <v>15.59</v>
      </c>
      <c r="C7" s="11">
        <v>7.819</v>
      </c>
      <c r="D7" s="11">
        <v>8.1839999999999993</v>
      </c>
      <c r="E7" s="11">
        <v>7.7960000000000003</v>
      </c>
      <c r="F7" s="22">
        <f>ROUND(100*(M7/M$10),3)</f>
        <v>11.388</v>
      </c>
      <c r="H7" s="3">
        <v>568</v>
      </c>
      <c r="I7" s="3">
        <v>355</v>
      </c>
      <c r="J7" s="3">
        <v>890</v>
      </c>
      <c r="K7" s="3">
        <v>3868</v>
      </c>
      <c r="L7" s="3">
        <v>8337</v>
      </c>
      <c r="M7" s="20">
        <f t="shared" ref="M7:M9" si="0">SUM(H7:L7)</f>
        <v>14018</v>
      </c>
    </row>
    <row r="8" spans="1:13" x14ac:dyDescent="0.25">
      <c r="A8" t="s">
        <v>45</v>
      </c>
      <c r="B8" s="11">
        <v>24.294</v>
      </c>
      <c r="C8" s="11">
        <v>17.329000000000001</v>
      </c>
      <c r="D8" s="11">
        <v>17.23</v>
      </c>
      <c r="E8" s="11">
        <v>19.489999999999998</v>
      </c>
      <c r="F8" s="22">
        <f>ROUND(100*(M8/M$10),3)</f>
        <v>18.734000000000002</v>
      </c>
      <c r="H8" s="3">
        <v>1554</v>
      </c>
      <c r="I8" s="3">
        <v>642</v>
      </c>
      <c r="J8" s="3">
        <v>1654</v>
      </c>
      <c r="K8" s="3">
        <v>7154</v>
      </c>
      <c r="L8" s="3">
        <v>12057</v>
      </c>
      <c r="M8" s="20">
        <f t="shared" si="0"/>
        <v>23061</v>
      </c>
    </row>
    <row r="9" spans="1:13" x14ac:dyDescent="0.25">
      <c r="A9" t="s">
        <v>46</v>
      </c>
      <c r="B9" s="11">
        <v>32.226999999999997</v>
      </c>
      <c r="C9" s="11">
        <v>60.988</v>
      </c>
      <c r="D9" s="11">
        <v>54.350999999999999</v>
      </c>
      <c r="E9" s="11">
        <v>50.73</v>
      </c>
      <c r="F9" s="22">
        <f>ROUND(100*(M9/M$10),3)</f>
        <v>60.914000000000001</v>
      </c>
      <c r="H9" s="3">
        <v>3673</v>
      </c>
      <c r="I9" s="3">
        <v>1823</v>
      </c>
      <c r="J9" s="3">
        <v>5307</v>
      </c>
      <c r="K9" s="3">
        <v>54978</v>
      </c>
      <c r="L9" s="3">
        <v>9204</v>
      </c>
      <c r="M9" s="20">
        <f t="shared" si="0"/>
        <v>74985</v>
      </c>
    </row>
    <row r="10" spans="1:13" x14ac:dyDescent="0.25">
      <c r="M10" s="14">
        <f>SUM(M6:M9)</f>
        <v>123099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D39" sqref="D39"/>
    </sheetView>
  </sheetViews>
  <sheetFormatPr defaultRowHeight="15" x14ac:dyDescent="0.25"/>
  <cols>
    <col min="1" max="1" width="23.85546875" customWidth="1"/>
    <col min="2" max="2" width="10.85546875" customWidth="1"/>
    <col min="3" max="3" width="15.140625" customWidth="1"/>
    <col min="4" max="4" width="12.42578125" customWidth="1"/>
    <col min="5" max="5" width="9.85546875" customWidth="1"/>
    <col min="6" max="6" width="20.7109375" customWidth="1"/>
  </cols>
  <sheetData>
    <row r="1" spans="1:7" x14ac:dyDescent="0.25">
      <c r="A1" t="s">
        <v>62</v>
      </c>
    </row>
    <row r="2" spans="1:7" x14ac:dyDescent="0.25">
      <c r="A2" s="17" t="s">
        <v>63</v>
      </c>
    </row>
    <row r="3" spans="1:7" x14ac:dyDescent="0.25">
      <c r="A3" t="s">
        <v>64</v>
      </c>
    </row>
    <row r="5" spans="1:7" ht="30" customHeight="1" x14ac:dyDescent="0.25">
      <c r="B5" s="18" t="s">
        <v>67</v>
      </c>
      <c r="C5" s="18" t="s">
        <v>72</v>
      </c>
      <c r="D5" s="18" t="s">
        <v>68</v>
      </c>
      <c r="E5" s="18" t="s">
        <v>69</v>
      </c>
      <c r="F5" s="18" t="s">
        <v>70</v>
      </c>
    </row>
    <row r="6" spans="1:7" x14ac:dyDescent="0.25">
      <c r="A6" s="23" t="s">
        <v>56</v>
      </c>
      <c r="B6" s="26">
        <v>14.487</v>
      </c>
      <c r="C6" s="26">
        <v>11.896000000000001</v>
      </c>
      <c r="D6" s="26">
        <v>20.015999999999998</v>
      </c>
      <c r="E6" s="26">
        <v>30.23</v>
      </c>
      <c r="F6" s="26">
        <v>23.372</v>
      </c>
      <c r="G6" t="s">
        <v>48</v>
      </c>
    </row>
    <row r="7" spans="1:7" x14ac:dyDescent="0.25">
      <c r="A7" s="24" t="s">
        <v>71</v>
      </c>
      <c r="B7" s="26">
        <v>9.4930000000000003</v>
      </c>
      <c r="C7" s="26">
        <v>6.7009999999999996</v>
      </c>
      <c r="D7" s="26">
        <v>15.736000000000001</v>
      </c>
      <c r="E7" s="26">
        <v>56.143999999999998</v>
      </c>
      <c r="F7" s="26">
        <v>11.926</v>
      </c>
    </row>
    <row r="8" spans="1:7" x14ac:dyDescent="0.25">
      <c r="A8" s="23" t="s">
        <v>58</v>
      </c>
      <c r="B8" s="26">
        <v>15.016999999999999</v>
      </c>
      <c r="C8" s="26">
        <v>6.7370000000000001</v>
      </c>
      <c r="D8" s="26">
        <v>15.034000000000001</v>
      </c>
      <c r="E8" s="26">
        <v>46.817</v>
      </c>
      <c r="F8" s="26">
        <v>16.395</v>
      </c>
    </row>
    <row r="9" spans="1:7" x14ac:dyDescent="0.25">
      <c r="A9" s="23" t="s">
        <v>59</v>
      </c>
      <c r="B9" s="26">
        <v>14.196999999999999</v>
      </c>
      <c r="C9" s="26">
        <v>6.7590000000000003</v>
      </c>
      <c r="D9" s="26">
        <v>17.783999999999999</v>
      </c>
      <c r="E9" s="26">
        <v>46.862000000000002</v>
      </c>
      <c r="F9" s="26">
        <v>14.398</v>
      </c>
    </row>
    <row r="10" spans="1:7" x14ac:dyDescent="0.25">
      <c r="A10" s="23" t="s">
        <v>36</v>
      </c>
      <c r="B10" s="26">
        <f>ROUND(100*(B22/$G22),3)</f>
        <v>3.5859999999999999</v>
      </c>
      <c r="C10" s="26">
        <f t="shared" ref="C10:F10" si="0">ROUND(100*(C22/$G22),3)</f>
        <v>5.4059999999999997</v>
      </c>
      <c r="D10" s="26">
        <f t="shared" si="0"/>
        <v>9.0549999999999997</v>
      </c>
      <c r="E10" s="26">
        <f t="shared" si="0"/>
        <v>34.82</v>
      </c>
      <c r="F10" s="26">
        <f t="shared" si="0"/>
        <v>47.133000000000003</v>
      </c>
    </row>
    <row r="11" spans="1:7" x14ac:dyDescent="0.25">
      <c r="A11" s="27" t="s">
        <v>56</v>
      </c>
      <c r="B11" s="28">
        <v>28.02</v>
      </c>
      <c r="C11" s="28">
        <v>12.698</v>
      </c>
      <c r="D11" s="28">
        <v>18.634</v>
      </c>
      <c r="E11" s="28">
        <v>21.849</v>
      </c>
      <c r="F11" s="28">
        <v>18.798999999999999</v>
      </c>
      <c r="G11" s="25" t="s">
        <v>49</v>
      </c>
    </row>
    <row r="12" spans="1:7" x14ac:dyDescent="0.25">
      <c r="A12" s="24" t="s">
        <v>71</v>
      </c>
      <c r="B12" s="11">
        <v>16.318999999999999</v>
      </c>
      <c r="C12" s="11">
        <v>7.2149999999999999</v>
      </c>
      <c r="D12" s="11">
        <v>14.682</v>
      </c>
      <c r="E12" s="11">
        <v>50.546999999999997</v>
      </c>
      <c r="F12" s="11">
        <v>11.238</v>
      </c>
    </row>
    <row r="13" spans="1:7" x14ac:dyDescent="0.25">
      <c r="A13" s="23" t="s">
        <v>58</v>
      </c>
      <c r="B13" s="11">
        <v>19.251999999999999</v>
      </c>
      <c r="C13" s="11">
        <v>7.1</v>
      </c>
      <c r="D13" s="11">
        <v>14.068</v>
      </c>
      <c r="E13" s="11">
        <v>45.005000000000003</v>
      </c>
      <c r="F13" s="11">
        <v>14.574999999999999</v>
      </c>
    </row>
    <row r="14" spans="1:7" x14ac:dyDescent="0.25">
      <c r="A14" s="23" t="s">
        <v>59</v>
      </c>
      <c r="B14" s="11">
        <v>23.271999999999998</v>
      </c>
      <c r="C14" s="11">
        <v>6.6520000000000001</v>
      </c>
      <c r="D14" s="11">
        <v>15.808</v>
      </c>
      <c r="E14" s="11">
        <v>40.613999999999997</v>
      </c>
      <c r="F14" s="11">
        <v>13.654</v>
      </c>
    </row>
    <row r="15" spans="1:7" x14ac:dyDescent="0.25">
      <c r="A15" s="23" t="s">
        <v>36</v>
      </c>
      <c r="B15" s="26">
        <f>ROUND(100*(B29/$G29),3)</f>
        <v>5.0970000000000004</v>
      </c>
      <c r="C15" s="26">
        <f t="shared" ref="C15:F15" si="1">ROUND(100*(C29/$G29),3)</f>
        <v>5.8029999999999999</v>
      </c>
      <c r="D15" s="26">
        <f t="shared" si="1"/>
        <v>9.42</v>
      </c>
      <c r="E15" s="26">
        <f t="shared" si="1"/>
        <v>26.390999999999998</v>
      </c>
      <c r="F15" s="26">
        <f t="shared" si="1"/>
        <v>53.289000000000001</v>
      </c>
    </row>
    <row r="17" spans="1:7" x14ac:dyDescent="0.25">
      <c r="A17" s="23" t="s">
        <v>65</v>
      </c>
      <c r="B17" s="3">
        <v>555</v>
      </c>
      <c r="C17" s="3">
        <v>315</v>
      </c>
      <c r="D17" s="3">
        <v>829</v>
      </c>
      <c r="E17" s="3">
        <v>1964</v>
      </c>
      <c r="F17" s="3">
        <v>665</v>
      </c>
    </row>
    <row r="18" spans="1:7" x14ac:dyDescent="0.25">
      <c r="B18" s="3">
        <v>265</v>
      </c>
      <c r="C18" s="3">
        <v>229</v>
      </c>
      <c r="D18" s="3">
        <v>355</v>
      </c>
      <c r="E18" s="3">
        <v>1036</v>
      </c>
      <c r="F18" s="3">
        <v>272</v>
      </c>
    </row>
    <row r="19" spans="1:7" x14ac:dyDescent="0.25">
      <c r="B19" s="3">
        <v>608</v>
      </c>
      <c r="C19" s="3">
        <v>511</v>
      </c>
      <c r="D19" s="3">
        <v>942</v>
      </c>
      <c r="E19" s="3">
        <v>2917</v>
      </c>
      <c r="F19" s="3">
        <v>2346</v>
      </c>
    </row>
    <row r="20" spans="1:7" x14ac:dyDescent="0.25">
      <c r="B20" s="3">
        <v>1613</v>
      </c>
      <c r="C20" s="3">
        <v>1723</v>
      </c>
      <c r="D20" s="3">
        <v>3475</v>
      </c>
      <c r="E20" s="3">
        <v>28026</v>
      </c>
      <c r="F20" s="3">
        <v>11056</v>
      </c>
    </row>
    <row r="21" spans="1:7" x14ac:dyDescent="0.25">
      <c r="B21" s="3">
        <v>896</v>
      </c>
      <c r="C21" s="3">
        <v>3158</v>
      </c>
      <c r="D21" s="3">
        <v>4341</v>
      </c>
      <c r="E21" s="3">
        <v>4288</v>
      </c>
      <c r="F21" s="3">
        <v>37412</v>
      </c>
    </row>
    <row r="22" spans="1:7" x14ac:dyDescent="0.25">
      <c r="B22" s="14">
        <f>SUM(B17:B21)</f>
        <v>3937</v>
      </c>
      <c r="C22" s="14">
        <f t="shared" ref="C22:F22" si="2">SUM(C17:C21)</f>
        <v>5936</v>
      </c>
      <c r="D22" s="14">
        <f t="shared" si="2"/>
        <v>9942</v>
      </c>
      <c r="E22" s="14">
        <f t="shared" si="2"/>
        <v>38231</v>
      </c>
      <c r="F22" s="14">
        <f t="shared" si="2"/>
        <v>51751</v>
      </c>
      <c r="G22" s="3">
        <f>SUM(B22:F22)</f>
        <v>109797</v>
      </c>
    </row>
    <row r="24" spans="1:7" x14ac:dyDescent="0.25">
      <c r="A24" s="23" t="s">
        <v>66</v>
      </c>
      <c r="B24" s="3">
        <v>695</v>
      </c>
      <c r="C24" s="3">
        <v>253</v>
      </c>
      <c r="D24" s="3">
        <v>725</v>
      </c>
      <c r="E24" s="3">
        <v>1709</v>
      </c>
      <c r="F24" s="3">
        <v>530</v>
      </c>
    </row>
    <row r="25" spans="1:7" x14ac:dyDescent="0.25">
      <c r="B25" s="3">
        <v>311</v>
      </c>
      <c r="C25" s="3">
        <v>126</v>
      </c>
      <c r="D25" s="3">
        <v>287</v>
      </c>
      <c r="E25" s="3">
        <v>787</v>
      </c>
      <c r="F25" s="3">
        <v>277</v>
      </c>
    </row>
    <row r="26" spans="1:7" x14ac:dyDescent="0.25">
      <c r="B26" s="3">
        <v>824</v>
      </c>
      <c r="C26" s="3">
        <v>379</v>
      </c>
      <c r="D26" s="3">
        <v>712</v>
      </c>
      <c r="E26" s="3">
        <v>2390</v>
      </c>
      <c r="F26" s="3">
        <v>1977</v>
      </c>
    </row>
    <row r="27" spans="1:7" x14ac:dyDescent="0.25">
      <c r="B27" s="3">
        <v>2998</v>
      </c>
      <c r="C27" s="3">
        <v>2145</v>
      </c>
      <c r="D27" s="3">
        <v>3679</v>
      </c>
      <c r="E27" s="3">
        <v>26952</v>
      </c>
      <c r="F27" s="3">
        <v>12384</v>
      </c>
    </row>
    <row r="28" spans="1:7" x14ac:dyDescent="0.25">
      <c r="B28" s="3">
        <v>2270</v>
      </c>
      <c r="C28" s="3">
        <v>5179</v>
      </c>
      <c r="D28" s="3">
        <v>7716</v>
      </c>
      <c r="E28" s="3">
        <v>4916</v>
      </c>
      <c r="F28" s="3">
        <v>59047</v>
      </c>
    </row>
    <row r="29" spans="1:7" x14ac:dyDescent="0.25">
      <c r="B29" s="14">
        <f>SUM(B24:B28)</f>
        <v>7098</v>
      </c>
      <c r="C29" s="14">
        <f t="shared" ref="C29" si="3">SUM(C24:C28)</f>
        <v>8082</v>
      </c>
      <c r="D29" s="14">
        <f t="shared" ref="D29" si="4">SUM(D24:D28)</f>
        <v>13119</v>
      </c>
      <c r="E29" s="14">
        <f t="shared" ref="E29" si="5">SUM(E24:E28)</f>
        <v>36754</v>
      </c>
      <c r="F29" s="14">
        <f t="shared" ref="F29" si="6">SUM(F24:F28)</f>
        <v>74215</v>
      </c>
      <c r="G29" s="3">
        <f>SUM(B29:F29)</f>
        <v>139268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Charts</vt:lpstr>
      </vt:variant>
      <vt:variant>
        <vt:i4>10</vt:i4>
      </vt:variant>
    </vt:vector>
  </HeadingPairs>
  <TitlesOfParts>
    <vt:vector size="20" baseType="lpstr">
      <vt:lpstr>Fig1-data</vt:lpstr>
      <vt:lpstr>Fig2-data</vt:lpstr>
      <vt:lpstr>Fig3-data</vt:lpstr>
      <vt:lpstr>Fig4-data</vt:lpstr>
      <vt:lpstr>Fig5-data</vt:lpstr>
      <vt:lpstr>Fig6-data</vt:lpstr>
      <vt:lpstr>Fig7-data</vt:lpstr>
      <vt:lpstr>Fig8-data</vt:lpstr>
      <vt:lpstr>Fig9-data</vt:lpstr>
      <vt:lpstr>Fig10-data</vt:lpstr>
      <vt:lpstr>Figure 1</vt:lpstr>
      <vt:lpstr>Figure 2</vt:lpstr>
      <vt:lpstr>Figure 3</vt:lpstr>
      <vt:lpstr>Figure 4</vt:lpstr>
      <vt:lpstr>Figure 5</vt:lpstr>
      <vt:lpstr>Figure 6</vt:lpstr>
      <vt:lpstr>Figure 7</vt:lpstr>
      <vt:lpstr>Figure 8</vt:lpstr>
      <vt:lpstr>Figure 9</vt:lpstr>
      <vt:lpstr>Figure 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 Curtis</dc:creator>
  <cp:lastModifiedBy>John W. Curtis</cp:lastModifiedBy>
  <cp:lastPrinted>2014-04-03T20:11:40Z</cp:lastPrinted>
  <dcterms:created xsi:type="dcterms:W3CDTF">2011-02-14T19:36:55Z</dcterms:created>
  <dcterms:modified xsi:type="dcterms:W3CDTF">2014-04-03T21:01:37Z</dcterms:modified>
</cp:coreProperties>
</file>